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19.xml" ContentType="application/vnd.openxmlformats-officedocument.spreadsheetml.revisionLog+xml"/>
  <Override PartName="/xl/revisions/revisionLog11.xml" ContentType="application/vnd.openxmlformats-officedocument.spreadsheetml.revisionLog+xml"/>
  <Override PartName="/xl/revisions/revisionLog3.xml" ContentType="application/vnd.openxmlformats-officedocument.spreadsheetml.revisionLog+xml"/>
  <Override PartName="/xl/revisions/revisionLog24.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2.xml" ContentType="application/vnd.openxmlformats-officedocument.spreadsheetml.revisionLog+xml"/>
  <Override PartName="/xl/revisions/revisionLog14.xml" ContentType="application/vnd.openxmlformats-officedocument.spreadsheetml.revisionLog+xml"/>
  <Override PartName="/xl/revisions/revisionLog9.xml" ContentType="application/vnd.openxmlformats-officedocument.spreadsheetml.revisionLog+xml"/>
  <Override PartName="/xl/revisions/revisionLog22.xml" ContentType="application/vnd.openxmlformats-officedocument.spreadsheetml.revisionLog+xml"/>
  <Override PartName="/xl/revisions/revisionLog17.xml" ContentType="application/vnd.openxmlformats-officedocument.spreadsheetml.revisionLog+xml"/>
  <Override PartName="/xl/revisions/revisionLog16.xml" ContentType="application/vnd.openxmlformats-officedocument.spreadsheetml.revisionLog+xml"/>
  <Override PartName="/xl/revisions/revisionLog13.xml" ContentType="application/vnd.openxmlformats-officedocument.spreadsheetml.revisionLog+xml"/>
  <Override PartName="/xl/revisions/revisionLog8.xml" ContentType="application/vnd.openxmlformats-officedocument.spreadsheetml.revisionLog+xml"/>
  <Override PartName="/xl/revisions/revisionLog21.xml" ContentType="application/vnd.openxmlformats-officedocument.spreadsheetml.revisionLog+xml"/>
  <Override PartName="/xl/revisions/revisionLog12.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jochoa\Desktop\SANDY BACKUP\PAA SG 2019\"/>
    </mc:Choice>
  </mc:AlternateContent>
  <workbookProtection lockRevision="1"/>
  <bookViews>
    <workbookView xWindow="0" yWindow="0" windowWidth="8895" windowHeight="11910"/>
  </bookViews>
  <sheets>
    <sheet name="PAA 2019 SG" sheetId="1" r:id="rId1"/>
    <sheet name="TIC" sheetId="13" r:id="rId2"/>
    <sheet name="Hoja6" sheetId="16" state="hidden" r:id="rId3"/>
    <sheet name="Hoja7" sheetId="17" state="hidden" r:id="rId4"/>
    <sheet name="Hoja8" sheetId="18" state="hidden" r:id="rId5"/>
    <sheet name="Hoja9" sheetId="19" state="hidden" r:id="rId6"/>
    <sheet name="Hoja10" sheetId="20" state="hidden" r:id="rId7"/>
    <sheet name="Hoja11" sheetId="21" state="hidden" r:id="rId8"/>
    <sheet name="FINAL PAA" sheetId="15" state="hidden" r:id="rId9"/>
    <sheet name="BIENES E INV" sheetId="12" r:id="rId10"/>
    <sheet name="GESTION DOC" sheetId="11" r:id="rId11"/>
    <sheet name="DAC" sheetId="10" r:id="rId12"/>
    <sheet name="PROTOCOLO" sheetId="14" r:id="rId13"/>
    <sheet name="FUNCION PUBLICA" sheetId="9" r:id="rId14"/>
    <sheet name="Hoja1" sheetId="3" state="hidden" r:id="rId15"/>
    <sheet name="Hoja2" sheetId="4" state="hidden" r:id="rId16"/>
    <sheet name="Hoja3" sheetId="5" state="hidden" r:id="rId17"/>
    <sheet name="Hoja4" sheetId="6" state="hidden" r:id="rId18"/>
    <sheet name="SECRETARIA GENERAL (2)" sheetId="2" state="hidden" r:id="rId19"/>
    <sheet name="ADMINISTRATIVA" sheetId="7" r:id="rId20"/>
    <sheet name="PRENSA" sheetId="8" r:id="rId21"/>
  </sheets>
  <definedNames>
    <definedName name="_xlnm._FilterDatabase" localSheetId="11" hidden="1">DAC!$A$1:$AN$12</definedName>
    <definedName name="_xlnm._FilterDatabase" localSheetId="0" hidden="1">'PAA 2019 SG'!$A$10:$BM$46</definedName>
    <definedName name="_xlnm._FilterDatabase" localSheetId="18" hidden="1">'SECRETARIA GENERAL (2)'!$A$26:$AN$77</definedName>
    <definedName name="Z_13FF24F8_71E1_49D2_8BC1_404690D0F831_.wvu.FilterData" localSheetId="0" hidden="1">'PAA 2019 SG'!$A$10:$BM$35</definedName>
    <definedName name="Z_13FF24F8_71E1_49D2_8BC1_404690D0F831_.wvu.FilterData" localSheetId="18" hidden="1">'SECRETARIA GENERAL (2)'!$A$26:$BO$139</definedName>
    <definedName name="Z_25891AD7_F8A8_45F9_8FE7_CD7BB70FAB53_.wvu.FilterData" localSheetId="0" hidden="1">'PAA 2019 SG'!$A$10:$BM$35</definedName>
    <definedName name="Z_3400E012_D0B4_4EE0_AA97_9DED38106FF3_.wvu.FilterData" localSheetId="0" hidden="1">'PAA 2019 SG'!$A$10:$BM$35</definedName>
    <definedName name="Z_3A4C5912_EBB3_4D15_9DF7_B076C29FEE69_.wvu.FilterData" localSheetId="0" hidden="1">'PAA 2019 SG'!$A$10:$BM$35</definedName>
    <definedName name="Z_3E69A9BE_CB56_454A_B337_2D22E91CB57B_.wvu.FilterData" localSheetId="0" hidden="1">'PAA 2019 SG'!$A$10:$BM$35</definedName>
    <definedName name="Z_5E9A5533_D920_44B4_9A10_C797E589D02E_.wvu.FilterData" localSheetId="0" hidden="1">'PAA 2019 SG'!$A$10:$BM$35</definedName>
    <definedName name="Z_788FE536_5BB5_4F77_AE4D_5E43E69F0D06_.wvu.FilterData" localSheetId="11" hidden="1">DAC!$A$1:$AN$12</definedName>
    <definedName name="Z_788FE536_5BB5_4F77_AE4D_5E43E69F0D06_.wvu.FilterData" localSheetId="0" hidden="1">'PAA 2019 SG'!$A$10:$AN$35</definedName>
    <definedName name="Z_788FE536_5BB5_4F77_AE4D_5E43E69F0D06_.wvu.FilterData" localSheetId="18" hidden="1">'SECRETARIA GENERAL (2)'!$A$26:$AN$77</definedName>
    <definedName name="Z_78FF12F5_B249_497F_8FB5_4BE16BA6618C_.wvu.FilterData" localSheetId="0" hidden="1">'PAA 2019 SG'!$A$10:$BM$10</definedName>
    <definedName name="Z_88B76AAC_FB61_4DED_A713_822E13E5A9AF_.wvu.FilterData" localSheetId="0" hidden="1">'PAA 2019 SG'!$A$10:$BM$35</definedName>
    <definedName name="Z_8BD016AA_3405_4147_A612_E54B6B4B3DE5_.wvu.FilterData" localSheetId="18" hidden="1">'SECRETARIA GENERAL (2)'!$A$26:$AN$77</definedName>
    <definedName name="Z_8FA07EDD_39EC_479B_8B3A_784B7455E2AF_.wvu.FilterData" localSheetId="0" hidden="1">'PAA 2019 SG'!$A$10:$BM$35</definedName>
    <definedName name="Z_8FA07EDD_39EC_479B_8B3A_784B7455E2AF_.wvu.FilterData" localSheetId="18" hidden="1">'SECRETARIA GENERAL (2)'!$A$26:$AN$77</definedName>
    <definedName name="Z_91B87B4F_7B3E_4A8D_A171_619E53DB6078_.wvu.FilterData" localSheetId="0" hidden="1">'PAA 2019 SG'!$V$1:$V$110</definedName>
    <definedName name="Z_939BE623_824E_4EBF_A602_61284C189616_.wvu.FilterData" localSheetId="11" hidden="1">DAC!$A$1:$AN$12</definedName>
    <definedName name="Z_939BE623_824E_4EBF_A602_61284C189616_.wvu.FilterData" localSheetId="0" hidden="1">'PAA 2019 SG'!$A$10:$AN$35</definedName>
    <definedName name="Z_939BE623_824E_4EBF_A602_61284C189616_.wvu.FilterData" localSheetId="18" hidden="1">'SECRETARIA GENERAL (2)'!$A$26:$AN$77</definedName>
    <definedName name="Z_94317882_CF9C_45BA_842C_487E378FF634_.wvu.FilterData" localSheetId="0" hidden="1">'PAA 2019 SG'!$A$10:$BM$35</definedName>
    <definedName name="Z_A0C747B9_1714_44AA_80FF_00CD4FCCE688_.wvu.FilterData" localSheetId="0" hidden="1">'PAA 2019 SG'!$A$10:$BM$35</definedName>
    <definedName name="Z_A5479507_3B4E_4EDB_99A5_EB1221528F47_.wvu.FilterData" localSheetId="0" hidden="1">'PAA 2019 SG'!$A$10:$BM$35</definedName>
    <definedName name="Z_B5143DB4_2C71_4CD3_B1C8_1934D1C689F1_.wvu.FilterData" localSheetId="0" hidden="1">'PAA 2019 SG'!$A$10:$BM$10</definedName>
    <definedName name="Z_B6BAFB32_389A_4006_AE36_9E28A30345DC_.wvu.FilterData" localSheetId="0" hidden="1">'PAA 2019 SG'!$A$10:$BM$35</definedName>
    <definedName name="Z_B8F9BE5B_3007_463E_9E6E_C1CC1E78165A_.wvu.FilterData" localSheetId="11" hidden="1">DAC!$A$1:$AN$12</definedName>
    <definedName name="Z_B8F9BE5B_3007_463E_9E6E_C1CC1E78165A_.wvu.FilterData" localSheetId="0" hidden="1">'PAA 2019 SG'!$A$10:$BM$46</definedName>
    <definedName name="Z_B8F9BE5B_3007_463E_9E6E_C1CC1E78165A_.wvu.FilterData" localSheetId="18" hidden="1">'SECRETARIA GENERAL (2)'!$A$26:$AN$77</definedName>
    <definedName name="Z_B8F9BE5B_3007_463E_9E6E_C1CC1E78165A_.wvu.Rows" localSheetId="0" hidden="1">'PAA 2019 SG'!$17:$19,'PAA 2019 SG'!$27:$27,'PAA 2019 SG'!$29:$29,'PAA 2019 SG'!$32:$32,'PAA 2019 SG'!$35:$35,'PAA 2019 SG'!$37:$39,'PAA 2019 SG'!$44:$44,'PAA 2019 SG'!$47:$50,'PAA 2019 SG'!$53:$53,'PAA 2019 SG'!$57:$59,'PAA 2019 SG'!$67:$69,'PAA 2019 SG'!$72:$72,'PAA 2019 SG'!$76:$78,'PAA 2019 SG'!$81:$83,'PAA 2019 SG'!$85:$85,'PAA 2019 SG'!$87:$87,'PAA 2019 SG'!$89:$91,'PAA 2019 SG'!$93:$102,'PAA 2019 SG'!$104:$111</definedName>
    <definedName name="Z_B92FD98C_19B7_4302_A1BD_6749C5FD423E_.wvu.FilterData" localSheetId="11" hidden="1">DAC!$A$1:$AN$12</definedName>
    <definedName name="Z_B92FD98C_19B7_4302_A1BD_6749C5FD423E_.wvu.FilterData" localSheetId="0" hidden="1">'PAA 2019 SG'!$A$10:$AN$35</definedName>
    <definedName name="Z_B92FD98C_19B7_4302_A1BD_6749C5FD423E_.wvu.FilterData" localSheetId="18" hidden="1">'SECRETARIA GENERAL (2)'!$A$26:$AN$77</definedName>
    <definedName name="Z_CBAF93EF_A2F4_284A_A33C_27CC9B958E98_.wvu.FilterData" localSheetId="0" hidden="1">'PAA 2019 SG'!$A$9:$AN$35</definedName>
    <definedName name="Z_CBAF93EF_A2F4_284A_A33C_27CC9B958E98_.wvu.FilterData" localSheetId="18" hidden="1">'SECRETARIA GENERAL (2)'!$A$25:$AP$139</definedName>
    <definedName name="Z_CE2C883B_CBF9_4C0B_AF3A_0A18A31933A8_.wvu.FilterData" localSheetId="0" hidden="1">'PAA 2019 SG'!$A$10:$BM$35</definedName>
    <definedName name="Z_CE7AFC82_D5F1_4714_97ED_0720EBCF1114_.wvu.FilterData" localSheetId="0" hidden="1">'PAA 2019 SG'!$A$10:$BM$35</definedName>
    <definedName name="Z_D61A9949_4510_4501_AA16_26EAFD058A00_.wvu.FilterData" localSheetId="0" hidden="1">'PAA 2019 SG'!$A$10:$BM$35</definedName>
    <definedName name="Z_D6CC93E9_9A1F_46FE_B458_E0E71B3CE42C_.wvu.FilterData" localSheetId="11" hidden="1">DAC!$A$1:$AN$12</definedName>
    <definedName name="Z_D6CC93E9_9A1F_46FE_B458_E0E71B3CE42C_.wvu.FilterData" localSheetId="0" hidden="1">'PAA 2019 SG'!$A$10:$AN$35</definedName>
    <definedName name="Z_D6CC93E9_9A1F_46FE_B458_E0E71B3CE42C_.wvu.FilterData" localSheetId="18" hidden="1">'SECRETARIA GENERAL (2)'!$A$26:$AN$77</definedName>
    <definedName name="Z_D85F31E8_8D83_46EC_BB2C_CE8853DEDE13_.wvu.FilterData" localSheetId="11" hidden="1">DAC!$A$1:$AN$12</definedName>
    <definedName name="Z_D85F31E8_8D83_46EC_BB2C_CE8853DEDE13_.wvu.FilterData" localSheetId="0" hidden="1">'PAA 2019 SG'!$A$10:$AN$35</definedName>
    <definedName name="Z_D85F31E8_8D83_46EC_BB2C_CE8853DEDE13_.wvu.FilterData" localSheetId="18" hidden="1">'SECRETARIA GENERAL (2)'!$A$26:$AN$77</definedName>
    <definedName name="Z_EAFE4753_D5F0_4174_A081_CF717C36E11D_.wvu.FilterData" localSheetId="0" hidden="1">'PAA 2019 SG'!$A$10:$BM$10</definedName>
    <definedName name="Z_EE69281A_0456_4BB1_8726_CE5E50383936_.wvu.FilterData" localSheetId="0" hidden="1">'PAA 2019 SG'!$A$10:$BM$35</definedName>
    <definedName name="Z_F0FF61F5_7946_084E_B230_2C962605FEA4_.wvu.FilterData" localSheetId="0" hidden="1">'PAA 2019 SG'!$A$10:$BM$35</definedName>
    <definedName name="Z_F0FF61F5_7946_084E_B230_2C962605FEA4_.wvu.FilterData" localSheetId="18" hidden="1">'SECRETARIA GENERAL (2)'!$A$26:$AN$77</definedName>
    <definedName name="Z_F32EFA0C_4DD1_42DF_B7DF_F33F18865E65_.wvu.FilterData" localSheetId="0" hidden="1">'PAA 2019 SG'!$A$10:$BM$35</definedName>
    <definedName name="Z_F7D90768_2FBD_4556_9EB5_ADD2156D30B8_.wvu.FilterData" localSheetId="0" hidden="1">'PAA 2019 SG'!$A$10:$BM$35</definedName>
    <definedName name="Z_F8D7229D_EE93_426D_A0F7_1DFDCC5132E2_.wvu.FilterData" localSheetId="18" hidden="1">'SECRETARIA GENERAL (2)'!$A$26:$AN$77</definedName>
    <definedName name="Z_FF479038_11DD_4B67_9857_C30D7BF45A46_.wvu.FilterData" localSheetId="0" hidden="1">'PAA 2019 SG'!$A$10:$BM$35</definedName>
  </definedNames>
  <calcPr calcId="152511"/>
  <customWorkbookViews>
    <customWorkbookView name="Sandy Julliette Ochoa Riaño - Vista personalizada" guid="{B8F9BE5B-3007-463E-9E6E-C1CC1E78165A}" mergeInterval="0" personalView="1" maximized="1" xWindow="-8" yWindow="-8" windowWidth="1696" windowHeight="1026" activeSheetId="1"/>
    <customWorkbookView name="Usuario - Vista personalizada" guid="{D6CC93E9-9A1F-46FE-B458-E0E71B3CE42C}" mergeInterval="0" personalView="1" maximized="1" xWindow="-8" yWindow="-8" windowWidth="1296" windowHeight="776" tabRatio="890" activeSheetId="1"/>
    <customWorkbookView name="Sandra Liliana Betancourt Duarte - Vista personalizada" guid="{D85F31E8-8D83-46EC-BB2C-CE8853DEDE13}" mergeInterval="0" personalView="1" maximized="1" xWindow="-8" yWindow="-8" windowWidth="1382" windowHeight="744" tabRatio="890" activeSheetId="1"/>
    <customWorkbookView name="Jenny Rocha Moreno - Vista personalizada" guid="{939BE623-824E-4EBF-A602-61284C189616}" mergeInterval="0" personalView="1" maximized="1" xWindow="-8" yWindow="-8" windowWidth="1936" windowHeight="1056" tabRatio="787" activeSheetId="7"/>
    <customWorkbookView name="Angela Patricia Morales Zambrano - Vista personalizada" guid="{8FA07EDD-39EC-479B-8B3A-784B7455E2AF}" mergeInterval="0" personalView="1" maximized="1" xWindow="-8" yWindow="-8" windowWidth="1696" windowHeight="1026" activeSheetId="1"/>
    <customWorkbookView name="Usuario de Microsoft Office - Vista personalizada" guid="{F0FF61F5-7946-084E-B230-2C962605FEA4}" mergeInterval="0" personalView="1" windowWidth="629" windowHeight="377" activeSheetId="1"/>
    <customWorkbookView name="Myriam Delgado Bohorquez - Vista personalizada" guid="{788FE536-5BB5-4F77-AE4D-5E43E69F0D06}" mergeInterval="0" personalView="1" maximized="1" xWindow="-8" yWindow="-8" windowWidth="1382" windowHeight="744" tabRatio="851" activeSheetId="15"/>
    <customWorkbookView name="Mauricio M - Vista personalizada" guid="{B92FD98C-19B7-4302-A1BD-6749C5FD423E}" mergeInterval="0" personalView="1" maximized="1" xWindow="-9" yWindow="-9" windowWidth="1938" windowHeight="1048" tabRatio="851" activeSheetId="1"/>
  </customWorkbookViews>
</workbook>
</file>

<file path=xl/calcChain.xml><?xml version="1.0" encoding="utf-8"?>
<calcChain xmlns="http://schemas.openxmlformats.org/spreadsheetml/2006/main">
  <c r="Q17" i="1" l="1"/>
  <c r="AN42" i="1" l="1"/>
  <c r="AM42" i="1"/>
  <c r="AL42" i="1"/>
  <c r="AK42" i="1"/>
  <c r="AJ42" i="1"/>
  <c r="AI42" i="1"/>
  <c r="AH42" i="1"/>
  <c r="AG42" i="1"/>
  <c r="AF42" i="1"/>
  <c r="AE42" i="1"/>
  <c r="Q111" i="1"/>
  <c r="Q109" i="1"/>
  <c r="Q104" i="1" l="1"/>
  <c r="Q99" i="1"/>
  <c r="O99" i="1" s="1"/>
  <c r="Q97" i="1"/>
  <c r="O97" i="1" s="1"/>
  <c r="Q95" i="1"/>
  <c r="O95" i="1" s="1"/>
  <c r="Q93" i="1"/>
  <c r="O93" i="1" s="1"/>
  <c r="Q91" i="1"/>
  <c r="O91" i="1" s="1"/>
  <c r="Q89" i="1"/>
  <c r="O89" i="1" s="1"/>
  <c r="Q85" i="1"/>
  <c r="O85" i="1" s="1"/>
  <c r="Q83" i="1"/>
  <c r="O83" i="1" s="1"/>
  <c r="Q78" i="1"/>
  <c r="O78" i="1" s="1"/>
  <c r="Q76" i="1"/>
  <c r="O76" i="1" s="1"/>
  <c r="Q69" i="1"/>
  <c r="O69" i="1" s="1"/>
  <c r="Q67" i="1"/>
  <c r="O67" i="1" s="1"/>
  <c r="O59" i="1"/>
  <c r="Q38" i="1"/>
  <c r="Q18" i="1"/>
  <c r="Q57" i="1"/>
  <c r="O57" i="1" s="1"/>
  <c r="Q50" i="1"/>
  <c r="O50" i="1" s="1"/>
  <c r="Q47" i="1"/>
  <c r="O47" i="1" s="1"/>
  <c r="O104" i="1" l="1"/>
  <c r="Q35" i="1" l="1"/>
  <c r="O35" i="1" s="1"/>
  <c r="Q27" i="1"/>
  <c r="O27" i="1" s="1"/>
  <c r="Q39" i="1" l="1"/>
  <c r="O39" i="1" s="1"/>
  <c r="M31" i="9" l="1"/>
  <c r="M30" i="9"/>
  <c r="M29" i="9"/>
  <c r="M28" i="9"/>
  <c r="M27" i="9"/>
  <c r="M26" i="9"/>
  <c r="M25" i="9"/>
  <c r="M24" i="9"/>
  <c r="M23" i="9"/>
  <c r="M22" i="9"/>
  <c r="M21" i="9"/>
  <c r="M20" i="9"/>
  <c r="M19" i="9"/>
  <c r="M18" i="9"/>
  <c r="M17" i="9"/>
  <c r="M16" i="9"/>
  <c r="M15" i="9"/>
  <c r="M14" i="9"/>
  <c r="M32" i="9" s="1"/>
  <c r="M13" i="9"/>
  <c r="M12" i="9"/>
  <c r="M11" i="9"/>
  <c r="M10" i="9"/>
  <c r="Q81" i="1" l="1"/>
  <c r="O81" i="1" l="1"/>
  <c r="Q100" i="1"/>
  <c r="O100" i="1" l="1"/>
  <c r="AG92" i="1"/>
  <c r="AC34" i="1"/>
  <c r="AC29" i="15" l="1"/>
  <c r="AA29" i="15"/>
  <c r="Y29" i="15"/>
  <c r="AC28" i="15"/>
  <c r="Z28" i="15"/>
  <c r="X28" i="15"/>
  <c r="AE165" i="15" l="1"/>
  <c r="AD165" i="15"/>
  <c r="AC165" i="15"/>
  <c r="W165" i="15"/>
  <c r="V165" i="15"/>
  <c r="U165" i="15"/>
  <c r="AP164" i="15"/>
  <c r="AP165" i="15" s="1"/>
  <c r="AO164" i="15"/>
  <c r="AO165" i="15" s="1"/>
  <c r="AN164" i="15"/>
  <c r="AN165" i="15" s="1"/>
  <c r="AM164" i="15"/>
  <c r="AM165" i="15" s="1"/>
  <c r="AL164" i="15"/>
  <c r="AL165" i="15" s="1"/>
  <c r="AK164" i="15"/>
  <c r="AK165" i="15" s="1"/>
  <c r="AJ164" i="15"/>
  <c r="AJ165" i="15" s="1"/>
  <c r="AI164" i="15"/>
  <c r="AI165" i="15" s="1"/>
  <c r="AH164" i="15"/>
  <c r="AH165" i="15" s="1"/>
  <c r="AG164" i="15"/>
  <c r="AG165" i="15" s="1"/>
  <c r="AF164" i="15"/>
  <c r="AF165" i="15" s="1"/>
  <c r="AE163" i="15"/>
  <c r="T163" i="15"/>
  <c r="T164" i="15" s="1"/>
  <c r="S163" i="15"/>
  <c r="AD162" i="15"/>
  <c r="AA162" i="15"/>
  <c r="X162" i="15"/>
  <c r="T161" i="15"/>
  <c r="T159" i="15"/>
  <c r="AE157" i="15" l="1"/>
  <c r="AD157" i="15"/>
  <c r="AC157" i="15"/>
  <c r="W157" i="15"/>
  <c r="V157" i="15"/>
  <c r="U157" i="15"/>
  <c r="AP156" i="15"/>
  <c r="AP157" i="15" s="1"/>
  <c r="AP159" i="15" s="1"/>
  <c r="AP161" i="15" s="1"/>
  <c r="AO156" i="15"/>
  <c r="AO157" i="15" s="1"/>
  <c r="AO159" i="15" s="1"/>
  <c r="AO161" i="15" s="1"/>
  <c r="AN156" i="15"/>
  <c r="AN157" i="15" s="1"/>
  <c r="AN159" i="15" s="1"/>
  <c r="AN161" i="15" s="1"/>
  <c r="AM156" i="15"/>
  <c r="AM157" i="15" s="1"/>
  <c r="AM159" i="15" s="1"/>
  <c r="AM161" i="15" s="1"/>
  <c r="AL156" i="15"/>
  <c r="AL157" i="15" s="1"/>
  <c r="AL159" i="15" s="1"/>
  <c r="AL161" i="15" s="1"/>
  <c r="AK156" i="15"/>
  <c r="AK157" i="15" s="1"/>
  <c r="AK159" i="15" s="1"/>
  <c r="AK161" i="15" s="1"/>
  <c r="AJ156" i="15"/>
  <c r="AJ157" i="15" s="1"/>
  <c r="AJ159" i="15" s="1"/>
  <c r="AJ161" i="15" s="1"/>
  <c r="AI156" i="15"/>
  <c r="AI157" i="15" s="1"/>
  <c r="AI159" i="15" s="1"/>
  <c r="AI161" i="15" s="1"/>
  <c r="AH156" i="15"/>
  <c r="AH157" i="15" s="1"/>
  <c r="AH159" i="15" s="1"/>
  <c r="AH161" i="15" s="1"/>
  <c r="AG156" i="15"/>
  <c r="AG157" i="15" s="1"/>
  <c r="AG159" i="15" s="1"/>
  <c r="AG161" i="15" s="1"/>
  <c r="AF156" i="15"/>
  <c r="AF157" i="15" s="1"/>
  <c r="AF159" i="15" s="1"/>
  <c r="AF161" i="15" s="1"/>
  <c r="AE155" i="15"/>
  <c r="T155" i="15"/>
  <c r="T156" i="15" s="1"/>
  <c r="S155" i="15"/>
  <c r="AE151" i="15"/>
  <c r="AD151" i="15"/>
  <c r="AC151" i="15"/>
  <c r="W151" i="15"/>
  <c r="V151" i="15"/>
  <c r="U151" i="15"/>
  <c r="AP150" i="15"/>
  <c r="AP151" i="15" s="1"/>
  <c r="AO150" i="15"/>
  <c r="AO151" i="15" s="1"/>
  <c r="AN150" i="15"/>
  <c r="AN151" i="15" s="1"/>
  <c r="AM150" i="15"/>
  <c r="AM151" i="15" s="1"/>
  <c r="AL150" i="15"/>
  <c r="AL151" i="15" s="1"/>
  <c r="AK150" i="15"/>
  <c r="AK151" i="15" s="1"/>
  <c r="AJ150" i="15"/>
  <c r="AJ151" i="15" s="1"/>
  <c r="AI150" i="15"/>
  <c r="AI151" i="15" s="1"/>
  <c r="AH150" i="15"/>
  <c r="AH151" i="15" s="1"/>
  <c r="AG150" i="15"/>
  <c r="AG151" i="15" s="1"/>
  <c r="AF150" i="15"/>
  <c r="AF151" i="15" s="1"/>
  <c r="AE149" i="15"/>
  <c r="T149" i="15"/>
  <c r="T150" i="15" s="1"/>
  <c r="S149" i="15"/>
  <c r="AE145" i="15"/>
  <c r="AD145" i="15"/>
  <c r="AC145" i="15"/>
  <c r="W145" i="15"/>
  <c r="V145" i="15"/>
  <c r="U145" i="15"/>
  <c r="AP144" i="15"/>
  <c r="AP145" i="15" s="1"/>
  <c r="AO144" i="15"/>
  <c r="AO145" i="15" s="1"/>
  <c r="AN144" i="15"/>
  <c r="AN145" i="15" s="1"/>
  <c r="AM144" i="15"/>
  <c r="AM145" i="15" s="1"/>
  <c r="AL144" i="15"/>
  <c r="AL145" i="15" s="1"/>
  <c r="AK144" i="15"/>
  <c r="AK145" i="15" s="1"/>
  <c r="AJ144" i="15"/>
  <c r="AJ145" i="15" s="1"/>
  <c r="AI144" i="15"/>
  <c r="AI145" i="15" s="1"/>
  <c r="AH144" i="15"/>
  <c r="AH145" i="15" s="1"/>
  <c r="AG144" i="15"/>
  <c r="AG145" i="15" s="1"/>
  <c r="AF144" i="15"/>
  <c r="AF145" i="15" s="1"/>
  <c r="AE143" i="15"/>
  <c r="T143" i="15"/>
  <c r="T144" i="15" s="1"/>
  <c r="S143" i="15"/>
  <c r="R135" i="15"/>
  <c r="Q3" i="15" l="1"/>
  <c r="Q20" i="15"/>
  <c r="Q23" i="15"/>
  <c r="Q31" i="15"/>
  <c r="Q41" i="15"/>
  <c r="Q54" i="15"/>
  <c r="Q56" i="15"/>
  <c r="R3" i="15"/>
  <c r="R4" i="15" s="1"/>
  <c r="R20" i="15"/>
  <c r="R21" i="15" s="1"/>
  <c r="R23" i="15"/>
  <c r="R31" i="15"/>
  <c r="R32" i="15" s="1"/>
  <c r="R41" i="15"/>
  <c r="R42" i="15" s="1"/>
  <c r="R54" i="15"/>
  <c r="R55" i="15"/>
  <c r="R56" i="15"/>
  <c r="R57" i="15" s="1"/>
  <c r="S5" i="15"/>
  <c r="S22" i="15"/>
  <c r="S33" i="15"/>
  <c r="S43" i="15"/>
  <c r="S58" i="15"/>
  <c r="S60" i="15"/>
  <c r="S74" i="15"/>
  <c r="S89" i="15"/>
  <c r="S98" i="15"/>
  <c r="S105" i="15"/>
  <c r="S116" i="15"/>
  <c r="S120" i="15"/>
  <c r="S124" i="15"/>
  <c r="S128" i="15"/>
  <c r="S132" i="15"/>
  <c r="T5" i="15"/>
  <c r="T22" i="15"/>
  <c r="T33" i="15"/>
  <c r="T43" i="15"/>
  <c r="T58" i="15"/>
  <c r="T60" i="15"/>
  <c r="T61" i="15" s="1"/>
  <c r="T74" i="15"/>
  <c r="T75" i="15" s="1"/>
  <c r="T89" i="15"/>
  <c r="T90" i="15" s="1"/>
  <c r="T98" i="15"/>
  <c r="T99" i="15" s="1"/>
  <c r="T105" i="15"/>
  <c r="T106" i="15" s="1"/>
  <c r="T116" i="15"/>
  <c r="T117" i="15" s="1"/>
  <c r="T120" i="15"/>
  <c r="T121" i="15" s="1"/>
  <c r="T124" i="15"/>
  <c r="T125" i="15" s="1"/>
  <c r="T128" i="15"/>
  <c r="T129" i="15" s="1"/>
  <c r="T132" i="15"/>
  <c r="T133" i="15" s="1"/>
  <c r="U5" i="15"/>
  <c r="U22" i="15"/>
  <c r="U33" i="15"/>
  <c r="U43" i="15"/>
  <c r="U58" i="15"/>
  <c r="U62" i="15"/>
  <c r="U76" i="15"/>
  <c r="U91" i="15"/>
  <c r="U100" i="15"/>
  <c r="U107" i="15"/>
  <c r="U118" i="15"/>
  <c r="U122" i="15"/>
  <c r="U126" i="15"/>
  <c r="U130" i="15"/>
  <c r="U134" i="15"/>
  <c r="V62" i="15"/>
  <c r="V76" i="15"/>
  <c r="V91" i="15"/>
  <c r="V100" i="15"/>
  <c r="V107" i="15"/>
  <c r="V118" i="15"/>
  <c r="V122" i="15"/>
  <c r="V126" i="15"/>
  <c r="V130" i="15"/>
  <c r="V134" i="15"/>
  <c r="W62" i="15"/>
  <c r="W76" i="15"/>
  <c r="W91" i="15"/>
  <c r="W100" i="15"/>
  <c r="W107" i="15"/>
  <c r="W118" i="15"/>
  <c r="W122" i="15"/>
  <c r="W126" i="15"/>
  <c r="W130" i="15"/>
  <c r="W134" i="15"/>
  <c r="AA5" i="15"/>
  <c r="AA22" i="15"/>
  <c r="AA33" i="15"/>
  <c r="AA43" i="15"/>
  <c r="AA58" i="15"/>
  <c r="AB5" i="15"/>
  <c r="AB22" i="15"/>
  <c r="AB33" i="15"/>
  <c r="AB43" i="15"/>
  <c r="AB58" i="15"/>
  <c r="AC3" i="15"/>
  <c r="AC5" i="15"/>
  <c r="AC20" i="15"/>
  <c r="AC22" i="15"/>
  <c r="AC31" i="15"/>
  <c r="AC33" i="15"/>
  <c r="AC41" i="15"/>
  <c r="AC43" i="15"/>
  <c r="AC54" i="15"/>
  <c r="AC56" i="15"/>
  <c r="AC58" i="15"/>
  <c r="AC62" i="15"/>
  <c r="AC76" i="15"/>
  <c r="AC91" i="15"/>
  <c r="AC95" i="15"/>
  <c r="AC100" i="15"/>
  <c r="AC107" i="15"/>
  <c r="AC118" i="15"/>
  <c r="AC122" i="15"/>
  <c r="AC126" i="15"/>
  <c r="AC130" i="15"/>
  <c r="AC134" i="15"/>
  <c r="AD4" i="15"/>
  <c r="AD5" i="15" s="1"/>
  <c r="AD21" i="15"/>
  <c r="AD22" i="15" s="1"/>
  <c r="AD32" i="15"/>
  <c r="AD33" i="15" s="1"/>
  <c r="AD42" i="15"/>
  <c r="AD43" i="15" s="1"/>
  <c r="AD57" i="15"/>
  <c r="AD58" i="15" s="1"/>
  <c r="AD62" i="15"/>
  <c r="AD76" i="15"/>
  <c r="AD91" i="15"/>
  <c r="AD100" i="15"/>
  <c r="AD107" i="15"/>
  <c r="AD118" i="15"/>
  <c r="AD122" i="15"/>
  <c r="AD126" i="15"/>
  <c r="AD130" i="15"/>
  <c r="AD134" i="15"/>
  <c r="AE4" i="15"/>
  <c r="AE5" i="15" s="1"/>
  <c r="AE21" i="15"/>
  <c r="AE22" i="15" s="1"/>
  <c r="AE32" i="15"/>
  <c r="AE33" i="15" s="1"/>
  <c r="AE42" i="15"/>
  <c r="AE43" i="15" s="1"/>
  <c r="AE57" i="15"/>
  <c r="AE58" i="15" s="1"/>
  <c r="AE60" i="15"/>
  <c r="AE62" i="15"/>
  <c r="AE74" i="15"/>
  <c r="AE76" i="15"/>
  <c r="AE89" i="15"/>
  <c r="AE91" i="15"/>
  <c r="AE98" i="15"/>
  <c r="AE100" i="15"/>
  <c r="AE105" i="15"/>
  <c r="AE107" i="15"/>
  <c r="AE116" i="15"/>
  <c r="AE118" i="15"/>
  <c r="AE120" i="15"/>
  <c r="AE122" i="15"/>
  <c r="AE124" i="15"/>
  <c r="AE126" i="15"/>
  <c r="AE128" i="15"/>
  <c r="AE130" i="15"/>
  <c r="AE132" i="15"/>
  <c r="AE134" i="15"/>
  <c r="AF4" i="15"/>
  <c r="AF5" i="15" s="1"/>
  <c r="AF21" i="15"/>
  <c r="AF22" i="15" s="1"/>
  <c r="AF32" i="15"/>
  <c r="AF33" i="15" s="1"/>
  <c r="AF42" i="15"/>
  <c r="AF43" i="15" s="1"/>
  <c r="AF57" i="15"/>
  <c r="AF58" i="15" s="1"/>
  <c r="AF61" i="15"/>
  <c r="AF62" i="15" s="1"/>
  <c r="AF75" i="15"/>
  <c r="AF76" i="15" s="1"/>
  <c r="AF90" i="15"/>
  <c r="AF91" i="15" s="1"/>
  <c r="AF99" i="15"/>
  <c r="AF100" i="15" s="1"/>
  <c r="AF106" i="15"/>
  <c r="AF107" i="15" s="1"/>
  <c r="AF117" i="15"/>
  <c r="AF118" i="15" s="1"/>
  <c r="AF121" i="15"/>
  <c r="AF122" i="15" s="1"/>
  <c r="AF125" i="15"/>
  <c r="AF126" i="15" s="1"/>
  <c r="AF129" i="15"/>
  <c r="AF130" i="15" s="1"/>
  <c r="AF133" i="15"/>
  <c r="AF134" i="15" s="1"/>
  <c r="AG4" i="15"/>
  <c r="AG5" i="15" s="1"/>
  <c r="AG21" i="15"/>
  <c r="AG22" i="15" s="1"/>
  <c r="AG32" i="15"/>
  <c r="AG33" i="15" s="1"/>
  <c r="AG42" i="15"/>
  <c r="AG43" i="15" s="1"/>
  <c r="AG57" i="15"/>
  <c r="AG58" i="15" s="1"/>
  <c r="AG61" i="15"/>
  <c r="AG62" i="15" s="1"/>
  <c r="AG75" i="15"/>
  <c r="AG76" i="15" s="1"/>
  <c r="AG90" i="15"/>
  <c r="AG91" i="15" s="1"/>
  <c r="AG99" i="15"/>
  <c r="AG100" i="15" s="1"/>
  <c r="AG106" i="15"/>
  <c r="AG107" i="15" s="1"/>
  <c r="AG117" i="15"/>
  <c r="AG118" i="15" s="1"/>
  <c r="AG119" i="15"/>
  <c r="AG121" i="15" s="1"/>
  <c r="AG122" i="15" s="1"/>
  <c r="AG125" i="15"/>
  <c r="AG126" i="15" s="1"/>
  <c r="AG129" i="15"/>
  <c r="AG130" i="15" s="1"/>
  <c r="AG133" i="15"/>
  <c r="AG134" i="15" s="1"/>
  <c r="AH4" i="15"/>
  <c r="AH5" i="15" s="1"/>
  <c r="AH21" i="15"/>
  <c r="AH22" i="15" s="1"/>
  <c r="AH32" i="15"/>
  <c r="AH33" i="15" s="1"/>
  <c r="AH42" i="15"/>
  <c r="AH43" i="15" s="1"/>
  <c r="AH57" i="15"/>
  <c r="AH58" i="15" s="1"/>
  <c r="AH61" i="15"/>
  <c r="AH62" i="15" s="1"/>
  <c r="AH75" i="15"/>
  <c r="AH76" i="15" s="1"/>
  <c r="AH90" i="15"/>
  <c r="AH91" i="15" s="1"/>
  <c r="AH99" i="15"/>
  <c r="AH100" i="15" s="1"/>
  <c r="AH106" i="15"/>
  <c r="AH107" i="15" s="1"/>
  <c r="AH117" i="15"/>
  <c r="AH118" i="15" s="1"/>
  <c r="AH121" i="15"/>
  <c r="AH122" i="15" s="1"/>
  <c r="AH125" i="15"/>
  <c r="AH126" i="15" s="1"/>
  <c r="AH129" i="15"/>
  <c r="AH130" i="15" s="1"/>
  <c r="AH133" i="15"/>
  <c r="AH134" i="15" s="1"/>
  <c r="AI4" i="15"/>
  <c r="AI5" i="15" s="1"/>
  <c r="AI21" i="15"/>
  <c r="AI22" i="15" s="1"/>
  <c r="AI32" i="15"/>
  <c r="AI33" i="15" s="1"/>
  <c r="AI42" i="15"/>
  <c r="AI43" i="15" s="1"/>
  <c r="AI57" i="15"/>
  <c r="AI58" i="15" s="1"/>
  <c r="AI61" i="15"/>
  <c r="AI62" i="15" s="1"/>
  <c r="AI75" i="15"/>
  <c r="AI76" i="15" s="1"/>
  <c r="AI90" i="15"/>
  <c r="AI91" i="15" s="1"/>
  <c r="AI99" i="15"/>
  <c r="AI100" i="15" s="1"/>
  <c r="AI106" i="15"/>
  <c r="AI107" i="15" s="1"/>
  <c r="AI117" i="15"/>
  <c r="AI118" i="15" s="1"/>
  <c r="AI121" i="15"/>
  <c r="AI122" i="15" s="1"/>
  <c r="AI125" i="15"/>
  <c r="AI126" i="15" s="1"/>
  <c r="AI129" i="15"/>
  <c r="AI130" i="15" s="1"/>
  <c r="AI133" i="15"/>
  <c r="AI134" i="15" s="1"/>
  <c r="AJ4" i="15"/>
  <c r="AJ5" i="15" s="1"/>
  <c r="AJ21" i="15"/>
  <c r="AJ22" i="15" s="1"/>
  <c r="AJ32" i="15"/>
  <c r="AJ33" i="15" s="1"/>
  <c r="AJ42" i="15"/>
  <c r="AJ43" i="15" s="1"/>
  <c r="AJ57" i="15"/>
  <c r="AJ58" i="15" s="1"/>
  <c r="AJ61" i="15"/>
  <c r="AJ62" i="15" s="1"/>
  <c r="AJ75" i="15"/>
  <c r="AJ76" i="15" s="1"/>
  <c r="AJ90" i="15"/>
  <c r="AJ91" i="15" s="1"/>
  <c r="AJ99" i="15"/>
  <c r="AJ100" i="15" s="1"/>
  <c r="AJ106" i="15"/>
  <c r="AJ107" i="15" s="1"/>
  <c r="AJ117" i="15"/>
  <c r="AJ118" i="15" s="1"/>
  <c r="AJ121" i="15"/>
  <c r="AJ122" i="15" s="1"/>
  <c r="AJ125" i="15"/>
  <c r="AJ126" i="15" s="1"/>
  <c r="AJ129" i="15"/>
  <c r="AJ130" i="15" s="1"/>
  <c r="AJ133" i="15"/>
  <c r="AJ134" i="15" s="1"/>
  <c r="AK4" i="15"/>
  <c r="AK5" i="15" s="1"/>
  <c r="AK21" i="15"/>
  <c r="AK22" i="15" s="1"/>
  <c r="AK32" i="15"/>
  <c r="AK33" i="15" s="1"/>
  <c r="AK42" i="15"/>
  <c r="AK43" i="15" s="1"/>
  <c r="AK57" i="15"/>
  <c r="AK58" i="15" s="1"/>
  <c r="AK61" i="15"/>
  <c r="AK62" i="15" s="1"/>
  <c r="AK65" i="15"/>
  <c r="AK75" i="15"/>
  <c r="AK76" i="15" s="1"/>
  <c r="AK90" i="15"/>
  <c r="AK91" i="15" s="1"/>
  <c r="AK99" i="15"/>
  <c r="AK100" i="15" s="1"/>
  <c r="AK106" i="15"/>
  <c r="AK107" i="15" s="1"/>
  <c r="AK117" i="15"/>
  <c r="AK118" i="15" s="1"/>
  <c r="AK121" i="15"/>
  <c r="AK122" i="15" s="1"/>
  <c r="AK125" i="15"/>
  <c r="AK126" i="15" s="1"/>
  <c r="AK129" i="15"/>
  <c r="AK130" i="15" s="1"/>
  <c r="AK133" i="15"/>
  <c r="AK134" i="15" s="1"/>
  <c r="AL4" i="15"/>
  <c r="AL5" i="15" s="1"/>
  <c r="AL21" i="15"/>
  <c r="AL22" i="15" s="1"/>
  <c r="AL32" i="15"/>
  <c r="AL33" i="15" s="1"/>
  <c r="AL42" i="15"/>
  <c r="AL43" i="15" s="1"/>
  <c r="AL57" i="15"/>
  <c r="AL58" i="15" s="1"/>
  <c r="AL61" i="15"/>
  <c r="AL62" i="15" s="1"/>
  <c r="AL75" i="15"/>
  <c r="AL76" i="15" s="1"/>
  <c r="AL90" i="15"/>
  <c r="AL91" i="15" s="1"/>
  <c r="AL99" i="15"/>
  <c r="AL100" i="15" s="1"/>
  <c r="AL106" i="15"/>
  <c r="AL107" i="15" s="1"/>
  <c r="AL117" i="15"/>
  <c r="AL118" i="15" s="1"/>
  <c r="AL121" i="15"/>
  <c r="AL122" i="15" s="1"/>
  <c r="AL125" i="15"/>
  <c r="AL126" i="15" s="1"/>
  <c r="AL129" i="15"/>
  <c r="AL130" i="15" s="1"/>
  <c r="AL133" i="15"/>
  <c r="AL134" i="15" s="1"/>
  <c r="AM4" i="15"/>
  <c r="AM5" i="15" s="1"/>
  <c r="AM21" i="15"/>
  <c r="AM22" i="15" s="1"/>
  <c r="AM32" i="15"/>
  <c r="AM33" i="15" s="1"/>
  <c r="AM42" i="15"/>
  <c r="AM43" i="15" s="1"/>
  <c r="AM57" i="15"/>
  <c r="AM58" i="15" s="1"/>
  <c r="AM61" i="15"/>
  <c r="AM62" i="15" s="1"/>
  <c r="AM75" i="15"/>
  <c r="AM76" i="15" s="1"/>
  <c r="AM90" i="15"/>
  <c r="AM91" i="15" s="1"/>
  <c r="AM99" i="15"/>
  <c r="AM100" i="15" s="1"/>
  <c r="AM106" i="15"/>
  <c r="AM107" i="15" s="1"/>
  <c r="AM117" i="15"/>
  <c r="AM118" i="15" s="1"/>
  <c r="AM121" i="15"/>
  <c r="AM122" i="15" s="1"/>
  <c r="AM125" i="15"/>
  <c r="AM126" i="15" s="1"/>
  <c r="AM129" i="15"/>
  <c r="AM130" i="15" s="1"/>
  <c r="AM133" i="15"/>
  <c r="AM134" i="15" s="1"/>
  <c r="AN4" i="15"/>
  <c r="AN5" i="15" s="1"/>
  <c r="AN21" i="15"/>
  <c r="AN22" i="15" s="1"/>
  <c r="AN32" i="15"/>
  <c r="AN33" i="15" s="1"/>
  <c r="AN42" i="15"/>
  <c r="AN43" i="15" s="1"/>
  <c r="AN57" i="15"/>
  <c r="AN58" i="15" s="1"/>
  <c r="AN61" i="15"/>
  <c r="AN62" i="15" s="1"/>
  <c r="AN75" i="15"/>
  <c r="AN76" i="15" s="1"/>
  <c r="AN90" i="15"/>
  <c r="AN91" i="15" s="1"/>
  <c r="AN99" i="15"/>
  <c r="AN100" i="15" s="1"/>
  <c r="AN106" i="15"/>
  <c r="AN107" i="15" s="1"/>
  <c r="AN117" i="15"/>
  <c r="AN118" i="15" s="1"/>
  <c r="AN121" i="15"/>
  <c r="AN122" i="15" s="1"/>
  <c r="AN125" i="15"/>
  <c r="AN126" i="15" s="1"/>
  <c r="AN129" i="15"/>
  <c r="AN130" i="15" s="1"/>
  <c r="AN133" i="15"/>
  <c r="AN134" i="15" s="1"/>
  <c r="AO61" i="15"/>
  <c r="AO62" i="15" s="1"/>
  <c r="AO75" i="15"/>
  <c r="AO76" i="15" s="1"/>
  <c r="AO90" i="15"/>
  <c r="AO91" i="15" s="1"/>
  <c r="AO99" i="15"/>
  <c r="AO100" i="15" s="1"/>
  <c r="AO106" i="15"/>
  <c r="AO107" i="15" s="1"/>
  <c r="AO117" i="15"/>
  <c r="AO118" i="15" s="1"/>
  <c r="AO121" i="15"/>
  <c r="AO122" i="15" s="1"/>
  <c r="AO125" i="15"/>
  <c r="AO126" i="15" s="1"/>
  <c r="AO129" i="15"/>
  <c r="AO130" i="15" s="1"/>
  <c r="AO133" i="15"/>
  <c r="AO134" i="15" s="1"/>
  <c r="AP75" i="15"/>
  <c r="AP76" i="15" s="1"/>
  <c r="AP90" i="15"/>
  <c r="AP91" i="15" s="1"/>
  <c r="AP99" i="15"/>
  <c r="AP100" i="15" s="1"/>
  <c r="AP106" i="15"/>
  <c r="AP107" i="15" s="1"/>
  <c r="AP117" i="15"/>
  <c r="AP118" i="15" s="1"/>
  <c r="AP121" i="15"/>
  <c r="AP122" i="15" s="1"/>
  <c r="AP125" i="15"/>
  <c r="AP126" i="15" s="1"/>
  <c r="AP129" i="15"/>
  <c r="AP130" i="15" s="1"/>
  <c r="AP133" i="15"/>
  <c r="AP134" i="15" s="1"/>
  <c r="AQ68" i="15" l="1"/>
  <c r="AQ28" i="15" l="1"/>
  <c r="AQ15" i="7" l="1"/>
  <c r="AD15" i="12" l="1"/>
  <c r="AA15" i="12"/>
  <c r="X15" i="12"/>
  <c r="AC4" i="12"/>
  <c r="AA4" i="12"/>
  <c r="Y4" i="12"/>
  <c r="AC3" i="12"/>
  <c r="Z3" i="12"/>
  <c r="X3" i="12"/>
  <c r="AN16" i="11" l="1"/>
  <c r="AM16" i="11"/>
  <c r="AL16" i="11"/>
  <c r="AK16" i="11"/>
  <c r="AJ16" i="11"/>
  <c r="AI16" i="11"/>
  <c r="AH16" i="11"/>
  <c r="AG16" i="11"/>
  <c r="AN14" i="11"/>
  <c r="AM14" i="11"/>
  <c r="AL14" i="11"/>
  <c r="AK14" i="11"/>
  <c r="AJ14" i="11"/>
  <c r="AI14" i="11"/>
  <c r="AH14" i="11"/>
  <c r="AG14" i="11"/>
  <c r="AN13" i="11"/>
  <c r="AM13" i="11"/>
  <c r="AL13" i="11"/>
  <c r="AK13" i="11"/>
  <c r="AJ13" i="11"/>
  <c r="AI13" i="11"/>
  <c r="AH13" i="11"/>
  <c r="AG13" i="11"/>
  <c r="AN5" i="11"/>
  <c r="AM5" i="11"/>
  <c r="AL5" i="11"/>
  <c r="AK5" i="11"/>
  <c r="AJ5" i="11"/>
  <c r="AI5" i="11"/>
  <c r="AH5" i="11"/>
  <c r="AG5" i="11"/>
  <c r="AF5" i="11"/>
  <c r="AG3" i="11"/>
  <c r="R26" i="7" l="1"/>
  <c r="AG93" i="1" l="1"/>
  <c r="F17" i="6"/>
  <c r="G17" i="6" s="1"/>
  <c r="G19" i="6" s="1"/>
  <c r="G20" i="6" s="1"/>
  <c r="F9" i="6"/>
  <c r="F14" i="6" s="1"/>
  <c r="G14" i="6" s="1"/>
  <c r="F13" i="5"/>
  <c r="F19" i="5" s="1"/>
  <c r="G19" i="5" s="1"/>
  <c r="F14" i="4"/>
  <c r="F18" i="4" s="1"/>
  <c r="G18" i="4" s="1"/>
  <c r="F35" i="3"/>
  <c r="E43" i="3" s="1"/>
  <c r="F43" i="3" s="1"/>
  <c r="AC17" i="1"/>
  <c r="AC59" i="1"/>
  <c r="AC67" i="1"/>
  <c r="AC81" i="1"/>
  <c r="AC93" i="1"/>
  <c r="AC102" i="1"/>
  <c r="Q245" i="2"/>
  <c r="Q247" i="2" s="1"/>
  <c r="AO237" i="2"/>
  <c r="AP237" i="2" s="1"/>
  <c r="R237" i="2"/>
  <c r="AO235" i="2"/>
  <c r="AO234" i="2"/>
  <c r="AO233" i="2"/>
  <c r="AO232" i="2"/>
  <c r="AO231" i="2"/>
  <c r="R230" i="2"/>
  <c r="AO229" i="2"/>
  <c r="AO228" i="2"/>
  <c r="AO227" i="2"/>
  <c r="AO226" i="2"/>
  <c r="AO225" i="2"/>
  <c r="AP225" i="2" s="1"/>
  <c r="R225" i="2"/>
  <c r="R247" i="2" s="1"/>
  <c r="Q225" i="2"/>
  <c r="AO224" i="2"/>
  <c r="AP224" i="2" s="1"/>
  <c r="AO223" i="2"/>
  <c r="AO222" i="2"/>
  <c r="AP222" i="2" s="1"/>
  <c r="AO221" i="2"/>
  <c r="AO217" i="2"/>
  <c r="AO216" i="2"/>
  <c r="AP216" i="2" s="1"/>
  <c r="AO215" i="2"/>
  <c r="AP215" i="2" s="1"/>
  <c r="AO214" i="2"/>
  <c r="AP214" i="2" s="1"/>
  <c r="AO213" i="2"/>
  <c r="AP213" i="2" s="1"/>
  <c r="AN212" i="2"/>
  <c r="AM212" i="2"/>
  <c r="AL212" i="2"/>
  <c r="AK212" i="2"/>
  <c r="AJ212" i="2"/>
  <c r="AI212" i="2"/>
  <c r="AH212" i="2"/>
  <c r="AG212" i="2"/>
  <c r="AF212" i="2"/>
  <c r="AE212" i="2"/>
  <c r="AD212" i="2"/>
  <c r="AC212" i="2"/>
  <c r="R212" i="2"/>
  <c r="Q212" i="2"/>
  <c r="Q213" i="2" s="1"/>
  <c r="AN210" i="2"/>
  <c r="AM210" i="2"/>
  <c r="AL210" i="2"/>
  <c r="AK210" i="2"/>
  <c r="AJ210" i="2"/>
  <c r="AI210" i="2"/>
  <c r="AH210" i="2"/>
  <c r="AG210" i="2"/>
  <c r="AF210" i="2"/>
  <c r="AE210" i="2"/>
  <c r="AD210" i="2"/>
  <c r="AC210" i="2"/>
  <c r="AB210" i="2"/>
  <c r="AB213" i="2" s="1"/>
  <c r="AA210" i="2"/>
  <c r="AA213" i="2" s="1"/>
  <c r="U210" i="2"/>
  <c r="U213" i="2" s="1"/>
  <c r="T210" i="2"/>
  <c r="T213" i="2" s="1"/>
  <c r="S210" i="2"/>
  <c r="S213" i="2" s="1"/>
  <c r="R210" i="2"/>
  <c r="Q210" i="2"/>
  <c r="AP205" i="2"/>
  <c r="AB205" i="2"/>
  <c r="AA205" i="2"/>
  <c r="U205" i="2"/>
  <c r="T205" i="2"/>
  <c r="S205" i="2"/>
  <c r="AP204" i="2"/>
  <c r="AN204" i="2"/>
  <c r="AM204" i="2"/>
  <c r="AL204" i="2"/>
  <c r="AK204" i="2"/>
  <c r="AJ204" i="2"/>
  <c r="AI204" i="2"/>
  <c r="AH204" i="2"/>
  <c r="AG204" i="2"/>
  <c r="AF204" i="2"/>
  <c r="AE204" i="2"/>
  <c r="AE205" i="2" s="1"/>
  <c r="AD204" i="2"/>
  <c r="AC204" i="2"/>
  <c r="R204" i="2"/>
  <c r="Q204" i="2"/>
  <c r="AP201" i="2"/>
  <c r="AN201" i="2"/>
  <c r="AM201" i="2"/>
  <c r="AL201" i="2"/>
  <c r="AK201" i="2"/>
  <c r="AJ201" i="2"/>
  <c r="AI201" i="2"/>
  <c r="AH201" i="2"/>
  <c r="AG201" i="2"/>
  <c r="AF201" i="2"/>
  <c r="AE201" i="2"/>
  <c r="AD201" i="2"/>
  <c r="AC201" i="2"/>
  <c r="R201" i="2"/>
  <c r="Q201" i="2"/>
  <c r="AN198" i="2"/>
  <c r="AM198" i="2"/>
  <c r="AL198" i="2"/>
  <c r="AK198" i="2"/>
  <c r="AJ198" i="2"/>
  <c r="AI198" i="2"/>
  <c r="AH198" i="2"/>
  <c r="AG198" i="2"/>
  <c r="AF198" i="2"/>
  <c r="AE198" i="2"/>
  <c r="AD198" i="2"/>
  <c r="AC198" i="2"/>
  <c r="R198" i="2"/>
  <c r="Q198" i="2"/>
  <c r="AN193" i="2"/>
  <c r="AM193" i="2"/>
  <c r="AL193" i="2"/>
  <c r="AK193" i="2"/>
  <c r="AJ193" i="2"/>
  <c r="AI193" i="2"/>
  <c r="AH193" i="2"/>
  <c r="AG193" i="2"/>
  <c r="AF193" i="2"/>
  <c r="AE193" i="2"/>
  <c r="AD193" i="2"/>
  <c r="AC193" i="2"/>
  <c r="R193" i="2"/>
  <c r="AO191" i="2"/>
  <c r="AN190" i="2"/>
  <c r="AM190" i="2"/>
  <c r="AL190" i="2"/>
  <c r="AK190" i="2"/>
  <c r="AJ190" i="2"/>
  <c r="AI190" i="2"/>
  <c r="AH190" i="2"/>
  <c r="AG190" i="2"/>
  <c r="AF190" i="2"/>
  <c r="AE190" i="2"/>
  <c r="AD190" i="2"/>
  <c r="AC190" i="2"/>
  <c r="R190" i="2"/>
  <c r="O190" i="2" s="1"/>
  <c r="AP187" i="2"/>
  <c r="AR187" i="2" s="1"/>
  <c r="AN184" i="2"/>
  <c r="AM184" i="2"/>
  <c r="AL184" i="2"/>
  <c r="AK184" i="2"/>
  <c r="AJ184" i="2"/>
  <c r="AI184" i="2"/>
  <c r="AH184" i="2"/>
  <c r="AG184" i="2"/>
  <c r="AF184" i="2"/>
  <c r="AE184" i="2"/>
  <c r="AD184" i="2"/>
  <c r="AC184" i="2"/>
  <c r="Q184" i="2"/>
  <c r="AN181" i="2"/>
  <c r="AM181" i="2"/>
  <c r="AL181" i="2"/>
  <c r="AK181" i="2"/>
  <c r="AJ181" i="2"/>
  <c r="AI181" i="2"/>
  <c r="AH181" i="2"/>
  <c r="AG181" i="2"/>
  <c r="AF181" i="2"/>
  <c r="AE181" i="2"/>
  <c r="AD181" i="2"/>
  <c r="AC181" i="2"/>
  <c r="R181" i="2"/>
  <c r="Q181" i="2"/>
  <c r="AO179" i="2"/>
  <c r="AN178" i="2"/>
  <c r="AM178" i="2"/>
  <c r="AL178" i="2"/>
  <c r="AJ178" i="2"/>
  <c r="AI178" i="2"/>
  <c r="AH178" i="2"/>
  <c r="AG178" i="2"/>
  <c r="AF178" i="2"/>
  <c r="AE178" i="2"/>
  <c r="AD178" i="2"/>
  <c r="AC178" i="2"/>
  <c r="Q178" i="2"/>
  <c r="O178" i="2" s="1"/>
  <c r="AP176" i="2"/>
  <c r="AK175" i="2"/>
  <c r="AK178" i="2" s="1"/>
  <c r="AO172" i="2"/>
  <c r="AP172" i="2" s="1"/>
  <c r="R172" i="2"/>
  <c r="Q172" i="2"/>
  <c r="P172" i="2" s="1"/>
  <c r="AN171" i="2"/>
  <c r="AM171" i="2"/>
  <c r="AL171" i="2"/>
  <c r="AK171" i="2"/>
  <c r="AJ171" i="2"/>
  <c r="AI171" i="2"/>
  <c r="AH171" i="2"/>
  <c r="AG171" i="2"/>
  <c r="AF171" i="2"/>
  <c r="AE171" i="2"/>
  <c r="AD171" i="2"/>
  <c r="AC171" i="2"/>
  <c r="AN170" i="2"/>
  <c r="AO170" i="2" s="1"/>
  <c r="AP170" i="2" s="1"/>
  <c r="AN169" i="2"/>
  <c r="AO169" i="2" s="1"/>
  <c r="AP169" i="2" s="1"/>
  <c r="AO167" i="2"/>
  <c r="AP167" i="2" s="1"/>
  <c r="BA166" i="2"/>
  <c r="BC166" i="2" s="1"/>
  <c r="AO166" i="2"/>
  <c r="AN165" i="2"/>
  <c r="AM165" i="2"/>
  <c r="AL165" i="2"/>
  <c r="AK165" i="2"/>
  <c r="AJ165" i="2"/>
  <c r="AI165" i="2"/>
  <c r="AH165" i="2"/>
  <c r="AG165" i="2"/>
  <c r="AF165" i="2"/>
  <c r="AE165" i="2"/>
  <c r="AD165" i="2"/>
  <c r="AC165" i="2"/>
  <c r="R165" i="2"/>
  <c r="P165" i="2" s="1"/>
  <c r="AN162" i="2"/>
  <c r="AM162" i="2"/>
  <c r="AL162" i="2"/>
  <c r="AK162" i="2"/>
  <c r="AJ162" i="2"/>
  <c r="AI162" i="2"/>
  <c r="AH162" i="2"/>
  <c r="AG162" i="2"/>
  <c r="AF162" i="2"/>
  <c r="AE162" i="2"/>
  <c r="AD162" i="2"/>
  <c r="AC162" i="2"/>
  <c r="Q162" i="2"/>
  <c r="P163" i="2" s="1"/>
  <c r="AO160" i="2"/>
  <c r="AO159" i="2"/>
  <c r="Q155" i="2"/>
  <c r="AP156" i="2" s="1"/>
  <c r="AN154" i="2"/>
  <c r="AM154" i="2"/>
  <c r="AL154" i="2"/>
  <c r="AK154" i="2"/>
  <c r="AJ154" i="2"/>
  <c r="AI154" i="2"/>
  <c r="AH154" i="2"/>
  <c r="AG154" i="2"/>
  <c r="AF154" i="2"/>
  <c r="AE154" i="2"/>
  <c r="AD154" i="2"/>
  <c r="AC154" i="2"/>
  <c r="Q154" i="2"/>
  <c r="AP155" i="2" s="1"/>
  <c r="AO148" i="2"/>
  <c r="AO147" i="2"/>
  <c r="AO146" i="2"/>
  <c r="AO144" i="2"/>
  <c r="AO143" i="2"/>
  <c r="AO142" i="2"/>
  <c r="AO141" i="2"/>
  <c r="AB139" i="2"/>
  <c r="AA139" i="2"/>
  <c r="Z139" i="2"/>
  <c r="Y139" i="2"/>
  <c r="X139" i="2"/>
  <c r="W139" i="2"/>
  <c r="V139" i="2"/>
  <c r="U139" i="2"/>
  <c r="Q139" i="2"/>
  <c r="AN138" i="2"/>
  <c r="AM138" i="2"/>
  <c r="AL138" i="2"/>
  <c r="AK138" i="2"/>
  <c r="AJ138" i="2"/>
  <c r="AI138" i="2"/>
  <c r="AI139" i="2" s="1"/>
  <c r="AH138" i="2"/>
  <c r="AG138" i="2"/>
  <c r="AF138" i="2"/>
  <c r="AE138" i="2"/>
  <c r="AD138" i="2"/>
  <c r="AC138" i="2"/>
  <c r="R138" i="2"/>
  <c r="Q138" i="2"/>
  <c r="AP137" i="2"/>
  <c r="AP135" i="2" s="1"/>
  <c r="AN134" i="2"/>
  <c r="AM134" i="2"/>
  <c r="AL134" i="2"/>
  <c r="AK134" i="2"/>
  <c r="AJ134" i="2"/>
  <c r="AI134" i="2"/>
  <c r="AH134" i="2"/>
  <c r="AG134" i="2"/>
  <c r="AF134" i="2"/>
  <c r="AE134" i="2"/>
  <c r="AD134" i="2"/>
  <c r="AC134" i="2"/>
  <c r="Q134" i="2"/>
  <c r="P134" i="2" s="1"/>
  <c r="AO133" i="2"/>
  <c r="AO127" i="2"/>
  <c r="AO124" i="2"/>
  <c r="AP124" i="2" s="1"/>
  <c r="AO123" i="2"/>
  <c r="AP123" i="2" s="1"/>
  <c r="AO122" i="2"/>
  <c r="AP122" i="2" s="1"/>
  <c r="AO121" i="2"/>
  <c r="AP121" i="2" s="1"/>
  <c r="AO120" i="2"/>
  <c r="AP120" i="2" s="1"/>
  <c r="AO119" i="2"/>
  <c r="AP119" i="2" s="1"/>
  <c r="AO118" i="2"/>
  <c r="AP118" i="2" s="1"/>
  <c r="AN117" i="2"/>
  <c r="AN139" i="2" s="1"/>
  <c r="AM117" i="2"/>
  <c r="AL117" i="2"/>
  <c r="AK117" i="2"/>
  <c r="AJ117" i="2"/>
  <c r="AI117" i="2"/>
  <c r="AH117" i="2"/>
  <c r="AG117" i="2"/>
  <c r="AF117" i="2"/>
  <c r="AE117" i="2"/>
  <c r="AD117" i="2"/>
  <c r="AC117" i="2"/>
  <c r="Q117" i="2"/>
  <c r="O117" i="2" s="1"/>
  <c r="AO115" i="2"/>
  <c r="AO114" i="2"/>
  <c r="AP114" i="2" s="1"/>
  <c r="AO113" i="2"/>
  <c r="AP113" i="2" s="1"/>
  <c r="AO112" i="2"/>
  <c r="AP112" i="2" s="1"/>
  <c r="AO111" i="2"/>
  <c r="AP111" i="2" s="1"/>
  <c r="AC110" i="2"/>
  <c r="AB110" i="2"/>
  <c r="AA110" i="2"/>
  <c r="Z110" i="2"/>
  <c r="Y110" i="2"/>
  <c r="X110" i="2"/>
  <c r="W110" i="2"/>
  <c r="V110" i="2"/>
  <c r="U110" i="2"/>
  <c r="T110" i="2"/>
  <c r="S110" i="2"/>
  <c r="AN109" i="2"/>
  <c r="AN110" i="2" s="1"/>
  <c r="AL109" i="2"/>
  <c r="AL110" i="2" s="1"/>
  <c r="AK109" i="2"/>
  <c r="AK110" i="2" s="1"/>
  <c r="AJ109" i="2"/>
  <c r="AJ110" i="2" s="1"/>
  <c r="AI109" i="2"/>
  <c r="AI110" i="2" s="1"/>
  <c r="AH109" i="2"/>
  <c r="AH110" i="2" s="1"/>
  <c r="AG109" i="2"/>
  <c r="AG110" i="2" s="1"/>
  <c r="AF109" i="2"/>
  <c r="AF110" i="2" s="1"/>
  <c r="AE109" i="2"/>
  <c r="AE110" i="2" s="1"/>
  <c r="R108" i="2"/>
  <c r="S108" i="2" s="1"/>
  <c r="B20" i="2"/>
  <c r="B19" i="2"/>
  <c r="B18" i="2"/>
  <c r="AD109" i="2"/>
  <c r="AD110" i="2" s="1"/>
  <c r="AM109" i="2"/>
  <c r="AM110" i="2" s="1"/>
  <c r="AC108" i="2"/>
  <c r="AM102" i="1"/>
  <c r="AL102" i="1"/>
  <c r="AK102" i="1"/>
  <c r="AJ102" i="1"/>
  <c r="AI102" i="1"/>
  <c r="AH102" i="1"/>
  <c r="AG102" i="1"/>
  <c r="AF102" i="1"/>
  <c r="AE102" i="1"/>
  <c r="AD102" i="1"/>
  <c r="AB102" i="1"/>
  <c r="AA102" i="1"/>
  <c r="Q102" i="1"/>
  <c r="Q105" i="1" s="1"/>
  <c r="Q106" i="1" s="1"/>
  <c r="AM93" i="1"/>
  <c r="AL93" i="1"/>
  <c r="AK93" i="1"/>
  <c r="AJ93" i="1"/>
  <c r="AI93" i="1"/>
  <c r="AH93" i="1"/>
  <c r="AF93" i="1"/>
  <c r="AE93" i="1"/>
  <c r="AD93" i="1"/>
  <c r="AN81" i="1"/>
  <c r="AM81" i="1"/>
  <c r="AL81" i="1"/>
  <c r="AK81" i="1"/>
  <c r="AJ81" i="1"/>
  <c r="AI81" i="1"/>
  <c r="AH81" i="1"/>
  <c r="AG81" i="1"/>
  <c r="AF81" i="1"/>
  <c r="AE81" i="1"/>
  <c r="AD81" i="1"/>
  <c r="AN67" i="1"/>
  <c r="AM67" i="1"/>
  <c r="AL67" i="1"/>
  <c r="AK67" i="1"/>
  <c r="AJ67" i="1"/>
  <c r="AI67" i="1"/>
  <c r="AH67" i="1"/>
  <c r="AG67" i="1"/>
  <c r="AF67" i="1"/>
  <c r="AE67" i="1"/>
  <c r="AD67" i="1"/>
  <c r="AN59" i="1"/>
  <c r="AM59" i="1"/>
  <c r="AL59" i="1"/>
  <c r="AK59" i="1"/>
  <c r="AJ59" i="1"/>
  <c r="AI59" i="1"/>
  <c r="AH59" i="1"/>
  <c r="AG59" i="1"/>
  <c r="AF59" i="1"/>
  <c r="AE59" i="1"/>
  <c r="AD59" i="1"/>
  <c r="AO108" i="2"/>
  <c r="AP108" i="2" s="1"/>
  <c r="G40" i="3"/>
  <c r="E39" i="3"/>
  <c r="AK139" i="2"/>
  <c r="AO135" i="2"/>
  <c r="AE139" i="2"/>
  <c r="P108" i="2"/>
  <c r="O106" i="1" l="1"/>
  <c r="Q107" i="1"/>
  <c r="O107" i="1" s="1"/>
  <c r="O102" i="1"/>
  <c r="O105" i="1"/>
  <c r="AD213" i="2"/>
  <c r="AH213" i="2"/>
  <c r="AL213" i="2"/>
  <c r="AF213" i="2"/>
  <c r="AJ213" i="2"/>
  <c r="AN213" i="2"/>
  <c r="AP223" i="2"/>
  <c r="P198" i="2"/>
  <c r="AH205" i="2"/>
  <c r="AJ205" i="2"/>
  <c r="P210" i="2"/>
  <c r="AD139" i="2"/>
  <c r="AH139" i="2"/>
  <c r="AL139" i="2"/>
  <c r="T214" i="2"/>
  <c r="AI213" i="2"/>
  <c r="AM213" i="2"/>
  <c r="AC213" i="2"/>
  <c r="AG213" i="2"/>
  <c r="AK213" i="2"/>
  <c r="AG139" i="2"/>
  <c r="U214" i="2"/>
  <c r="P138" i="2"/>
  <c r="P201" i="2"/>
  <c r="AE213" i="2"/>
  <c r="AE214" i="2" s="1"/>
  <c r="AK205" i="2"/>
  <c r="AH214" i="2"/>
  <c r="AO139" i="2"/>
  <c r="AC139" i="2"/>
  <c r="AO117" i="2"/>
  <c r="AP117" i="2" s="1"/>
  <c r="AM139" i="2"/>
  <c r="P212" i="2"/>
  <c r="AC205" i="2"/>
  <c r="AG205" i="2"/>
  <c r="AD205" i="2"/>
  <c r="AL205" i="2"/>
  <c r="AL214" i="2" s="1"/>
  <c r="S214" i="2"/>
  <c r="AB214" i="2"/>
  <c r="AO109" i="2"/>
  <c r="AO110" i="2" s="1"/>
  <c r="AO212" i="2" s="1"/>
  <c r="P154" i="2"/>
  <c r="AF139" i="2"/>
  <c r="AJ139" i="2"/>
  <c r="AA214" i="2"/>
  <c r="P181" i="2"/>
  <c r="AF205" i="2"/>
  <c r="AN205" i="2"/>
  <c r="AN214" i="2" s="1"/>
  <c r="Q205" i="2"/>
  <c r="Q214" i="2" s="1"/>
  <c r="AI205" i="2"/>
  <c r="AI214" i="2" s="1"/>
  <c r="AM205" i="2"/>
  <c r="AJ214" i="2"/>
  <c r="R205" i="2"/>
  <c r="AO134" i="2"/>
  <c r="R213" i="2"/>
  <c r="P204" i="2"/>
  <c r="AD214" i="2" l="1"/>
  <c r="AG214" i="2"/>
  <c r="AK214" i="2"/>
  <c r="AM214" i="2"/>
  <c r="AF214" i="2"/>
  <c r="AP212" i="2"/>
  <c r="AC214" i="2"/>
  <c r="P205" i="2"/>
  <c r="AP109" i="2"/>
  <c r="AP110" i="2"/>
  <c r="R214" i="2"/>
  <c r="P213" i="2"/>
</calcChain>
</file>

<file path=xl/sharedStrings.xml><?xml version="1.0" encoding="utf-8"?>
<sst xmlns="http://schemas.openxmlformats.org/spreadsheetml/2006/main" count="6461" uniqueCount="918">
  <si>
    <t>PROCESO DE GESTIÓN DE RECURSOS FÍSICOS</t>
  </si>
  <si>
    <t>Codigo A-GRF-FR-015</t>
  </si>
  <si>
    <t>Version: 03</t>
  </si>
  <si>
    <t>FORMATO CONTROL PLAN ANUAL DE ADQUISICIONES</t>
  </si>
  <si>
    <t>Fecha de Aprobacion: 06/01/2015</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</si>
  <si>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</si>
  <si>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</si>
  <si>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</si>
  <si>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Nombre</t>
  </si>
  <si>
    <t xml:space="preserve"> SECRETARIA GENERAL</t>
  </si>
  <si>
    <t>Dirección</t>
  </si>
  <si>
    <t>Calle 26 No.51 - 53 Torre Cental, Piso 8</t>
    <phoneticPr fontId="0" type="noConversion"/>
  </si>
  <si>
    <t>Teléfono</t>
  </si>
  <si>
    <t>Página web</t>
  </si>
  <si>
    <t>http://www.cundinamarca.gov.co/wps/portal/Secretariageneral</t>
  </si>
  <si>
    <t>Misión y visión</t>
  </si>
  <si>
    <r>
      <rPr>
        <b/>
        <sz val="10"/>
        <color theme="1"/>
        <rFont val="Calibri"/>
        <family val="2"/>
        <scheme val="minor"/>
      </rPr>
      <t xml:space="preserve">Misión: </t>
    </r>
    <r>
      <rPr>
        <sz val="10"/>
        <color theme="1"/>
        <rFont val="Calibri"/>
        <family val="2"/>
        <scheme val="minor"/>
      </rPr>
      <t xml:space="preserve">Planear, conservar, racionalizar y brindar oportunamente los recursos físicos, materiales y tecnológicos; prestar los servicios administrativos requeridos; asi como organizar y coordinar la atencion al ciudadano, del sector central del Departamento, buscando a través de cada una de sus dependencias la gestión ética, la transparencia, el mejoramiento continuo y la correcta prestación de los servicios, con los mejores niveles de calidad humana, mediante la aplicación de las técnicas modernas de la adminstración.                                                                                                              </t>
    </r>
    <r>
      <rPr>
        <sz val="10"/>
        <color theme="1"/>
        <rFont val="Calibri"/>
        <family val="2"/>
        <scheme val="minor"/>
      </rPr>
      <t xml:space="preserve">  </t>
    </r>
    <r>
      <rPr>
        <b/>
        <sz val="10"/>
        <color theme="1"/>
        <rFont val="Calibri"/>
        <family val="2"/>
        <scheme val="minor"/>
      </rPr>
      <t xml:space="preserve"> </t>
    </r>
  </si>
  <si>
    <t>Perspectiva estratégica</t>
  </si>
  <si>
    <t>Satisfacer las necesidades de las demas entidades del sector central.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</si>
  <si>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</si>
  <si>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</si>
  <si>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SANDRA ELIANA RODRIGUEZ GARCÍA sandra.rodriguez@cundinamarca.gov.co</t>
  </si>
  <si>
    <t>Valor total del PAA</t>
  </si>
  <si>
    <t>Límite de contratación menor cuantía</t>
  </si>
  <si>
    <t>Límite de contratación mínima cuantía</t>
  </si>
  <si>
    <t>Fecha de última actualización del PAA</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</si>
  <si>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</si>
  <si>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B. ADQUISICIONES PLANEADAS</t>
  </si>
  <si>
    <t xml:space="preserve">PROYECCION     PAC     </t>
  </si>
  <si>
    <t>SECRETARIA</t>
  </si>
  <si>
    <t>POSPRE</t>
  </si>
  <si>
    <t>AREA FUNCIONAL - FUT</t>
  </si>
  <si>
    <t>PROGRAMA PRESUPUESTARIO</t>
  </si>
  <si>
    <t>FONDO</t>
  </si>
  <si>
    <t>CODIGO META</t>
  </si>
  <si>
    <t xml:space="preserve">TIPO META   </t>
  </si>
  <si>
    <t>SPC</t>
  </si>
  <si>
    <t>PROYECTO</t>
  </si>
  <si>
    <t>NOMBRE CODIGO UNSPSC</t>
  </si>
  <si>
    <t>Códigos UNSPSC</t>
  </si>
  <si>
    <t>Descripcion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</si>
  <si>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</si>
  <si>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</si>
  <si>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</si>
  <si>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</si>
  <si>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</si>
  <si>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</si>
  <si>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</si>
  <si>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</si>
  <si>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</si>
  <si>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CDP</t>
  </si>
  <si>
    <t>RPC</t>
  </si>
  <si>
    <t>VALOR TOTAL CONTRATADO</t>
  </si>
  <si>
    <t>No DE CONTRATO</t>
  </si>
  <si>
    <t>CONTRATISTA</t>
  </si>
  <si>
    <t>DEPENDENCIA</t>
  </si>
  <si>
    <t>OBSERVACION</t>
  </si>
  <si>
    <t>ENERO</t>
  </si>
  <si>
    <t>FEBRERO</t>
  </si>
  <si>
    <t>MARZO</t>
  </si>
  <si>
    <t>ABRIL</t>
  </si>
  <si>
    <t>MAYO</t>
  </si>
  <si>
    <t>JUNIO</t>
  </si>
  <si>
    <t>JULIO</t>
  </si>
  <si>
    <t>AGOSTO</t>
  </si>
  <si>
    <t>SEPTIEMBRE</t>
  </si>
  <si>
    <t>OCTUBRE</t>
  </si>
  <si>
    <t>NOVIEMBRE</t>
  </si>
  <si>
    <t>DICIEMBRE</t>
  </si>
  <si>
    <t>GENERAL</t>
  </si>
  <si>
    <t>GR:1:1-03-03</t>
  </si>
  <si>
    <t>1.1.3.4</t>
  </si>
  <si>
    <t>999999</t>
  </si>
  <si>
    <t>1-0100</t>
  </si>
  <si>
    <t>DIRECTA</t>
  </si>
  <si>
    <t>RECURSOS CORRIENTES</t>
  </si>
  <si>
    <t>NO</t>
  </si>
  <si>
    <t>N/A</t>
  </si>
  <si>
    <t>Secretaria General / Sandra Eliana Rodriguez García</t>
  </si>
  <si>
    <t>Secretaria de Prensa / Jorge Alberto Camacho Lizarazo</t>
  </si>
  <si>
    <t>Servicios de apoyo gerencial</t>
  </si>
  <si>
    <t>JORGE ENRIQUE TRIANA VARGAS</t>
  </si>
  <si>
    <t>BLANCA ALICIA CORTES HERNANDEZ</t>
  </si>
  <si>
    <t>PRESTAR SERVICIOS PROFESIONALES DE ORDEN LEGAL EN LO RELATIVO A LAS ACTIVIDADES PRESUPUESTALES Y FINANCIERAS DE LA SECRETARIA GENERAL</t>
  </si>
  <si>
    <t>No</t>
  </si>
  <si>
    <t>ZAIDA DANITZA ORTEGA VACA</t>
  </si>
  <si>
    <t>ADRIANA MILENA CHARARI OLMOS</t>
  </si>
  <si>
    <t>RECURSOS ORDINARIOS</t>
  </si>
  <si>
    <t>WALDINA TORRES MARTINEZ</t>
  </si>
  <si>
    <t>ELIANA ALLERYM GONZALEZ CONTRERAS</t>
  </si>
  <si>
    <t>JOSE ANTONIO TOVAR ROMERO</t>
  </si>
  <si>
    <t>ANDRES FELIPE URAZAN GONZALEZ</t>
  </si>
  <si>
    <t>ANDRES FELIPE PINEDA PULGARIN</t>
  </si>
  <si>
    <t>DENNYS ALEXANDRA RUEDA ISAZA</t>
  </si>
  <si>
    <t>4 MESES</t>
  </si>
  <si>
    <t>JOHANNA GONZALEZ GONZALEZ</t>
  </si>
  <si>
    <t>Marzo</t>
  </si>
  <si>
    <t>GR:1:2-01-01</t>
  </si>
  <si>
    <t>1.2.1.1</t>
  </si>
  <si>
    <t xml:space="preserve">CAJA MENOR - </t>
  </si>
  <si>
    <t>enero</t>
  </si>
  <si>
    <t>Secretaria General - Dirección Administrativa</t>
  </si>
  <si>
    <t xml:space="preserve"> Computadores /Cámaras / Equipos audiovisuales</t>
  </si>
  <si>
    <t xml:space="preserve">43211500 45121500 52161500 </t>
  </si>
  <si>
    <t>COMPRA DE EQUIPOS DE COMPUTO, AUDIOVISUALES, TECNOLÓGICOS  Y DE COMUNICACIÓN PARA LA GOBERNACIÓN DE CUNDINAMARCA</t>
  </si>
  <si>
    <t>Enero</t>
  </si>
  <si>
    <t>1 MES</t>
  </si>
  <si>
    <t>SUBASTA</t>
  </si>
  <si>
    <t>Vehículos de pasajeros</t>
  </si>
  <si>
    <t>ADQUISICIÓN DE VEHÍCULOS PARA EL PARQUE AUTOMOTOR DE LA GOBERNACIÓN DE CUNDINAMARCA</t>
  </si>
  <si>
    <t>2 meses</t>
  </si>
  <si>
    <t>ACUERDO MARCO</t>
  </si>
  <si>
    <t>Extintores</t>
  </si>
  <si>
    <t>ADQUIRIR EXTINTORES PARA LOS BIENES INMUEBLES DEL DEPARTAMENTO DE CUNDINAMARCA UBICADOS EN BOGOTA D.C. ASÍ COMO EN LOS DIFERENTES MUNICIPIOS QUE LO CONFORMAN</t>
  </si>
  <si>
    <t>Mayo</t>
  </si>
  <si>
    <t>MINIMA CUANTIA</t>
  </si>
  <si>
    <t>Administradores temporales de bases de datos
o de sistemas de tecnologías de la información</t>
  </si>
  <si>
    <t>ADQUISICIÓN DE EQUIPOS Y DISPOSITIVOS PARA LA ACTUALIZACIÓN RENOVACIÓN O ADQUISICIÓN DE NUEVAS TECNOLOGÍAS DE INFORMACIÓN, DE CONFORMIDAD CON LAS ESPECIFICACIONES TÉCNICAS REQUERIDAS POR LA ENTIDAD.</t>
  </si>
  <si>
    <t>4 meses</t>
  </si>
  <si>
    <t>Menor Cuantia</t>
  </si>
  <si>
    <t>Secretaria General / Dirección de Gestión Documental  / John Francisco Cuervo</t>
  </si>
  <si>
    <t>GR:1:2-01-02</t>
  </si>
  <si>
    <t>1.2.1.2</t>
  </si>
  <si>
    <t>Equipo y suministros para elaboración de café</t>
  </si>
  <si>
    <t>Adquirir insumos de cafeteria para las diferentes dependencias del Nivel Central del Departamento de Cundinamarca</t>
  </si>
  <si>
    <t>8 meses</t>
  </si>
  <si>
    <t>Secretatia General - Dirección de Bienes e Inventarios / Nestor Alonso Guerrero Nemen</t>
  </si>
  <si>
    <t xml:space="preserve"> Papel de imprenta y papel de escribir /Suministros de escritorio/Carpetas de archivo, carpetas y separadores</t>
  </si>
  <si>
    <t>14111500 44121600 44122000</t>
  </si>
  <si>
    <t>Suministro de Insumos de Oficina - Papelería para el normal funcionamiento de las dependencias del Nivel Central</t>
  </si>
  <si>
    <t>Junio</t>
  </si>
  <si>
    <t>1 mes</t>
  </si>
  <si>
    <t>Acuerdo Marco de Precios</t>
  </si>
  <si>
    <t xml:space="preserve">NO </t>
  </si>
  <si>
    <t>CAJA MENOR -</t>
  </si>
  <si>
    <t>Papelería comercial membreteada/ Impresión de papelería o formularios
comerciales</t>
  </si>
  <si>
    <t>14111828  8212507</t>
  </si>
  <si>
    <t xml:space="preserve">ADQUISICIÓN DE PAPELERÍA MEMBRETEADA PARA EL DESPACHO DEL GOBERNADOR DE CUNDINAMARCA.
</t>
  </si>
  <si>
    <t xml:space="preserve"> 1 mes</t>
  </si>
  <si>
    <t>Minima</t>
  </si>
  <si>
    <t>Secretaria Privada / María Elizabeth Valero Rico</t>
  </si>
  <si>
    <t>Placas / Medallas</t>
  </si>
  <si>
    <t>49101704 49101701</t>
  </si>
  <si>
    <t xml:space="preserve">ADQUISICIÓN DE CONDECORACIONES PARA LOS DIFERENTES ACTOS PROTOCOLARIOS QUE ADELANTE EL DESPACHO DE LA GOBERNACIÓN DE CUNDINAMARCA
</t>
  </si>
  <si>
    <t>Servicios de compra de vestuario</t>
  </si>
  <si>
    <t>CONTRATAR LA DOTACIÓN DE VESTUARIO AL FUNCIONARIO DE LA GOBERNACIÓN DE CUNDINAMARCA QUE OSTENTA DICHO DERECHO A TRAVÉS DE LA CONVENCIÓN COLECTIVA</t>
  </si>
  <si>
    <t xml:space="preserve">ACUERDO MARCO </t>
  </si>
  <si>
    <t xml:space="preserve">CONTRACRÉDITO - PARA TRASLADO PRESUPUESTAL (Impresos y Publicaciones - avisosinformativos de bienes inmuebles que no tienen una actividad económica definida y son propiedad del Departamento de Cundinamarca) </t>
  </si>
  <si>
    <t xml:space="preserve">PARA TRASLADO PRESUPUESTAL (MP 558 IMPLEMENTAR EL CENTRO DE ATENCIÓN AL CIUDADANO QUE PRESTE UNA ATENCIÓN INTEGRAL A LOS USUARIOS DEL DEPARTAMENTO DURANTE EL PERIODO DE GOBIERNO) </t>
  </si>
  <si>
    <t>Estuches o bolsas o accesorios de primeros
auxilios para servicios médicos de emergencia - Kits de primeros auxilios para servicios
médicos de emergencia</t>
  </si>
  <si>
    <t>42171917 42172001</t>
  </si>
  <si>
    <t>CONTRATAR EL SUMINISTRO DE ELEMENTOS Y MATERIALES PARA DOTACIÓN DE BOTIQUINES DE PRIMEROS AUXILIOS DE LA SEDE ADMINISTRATIVA DE LA GOBERNACIÓN DE CUNDINAMARCA Y SUS SEDES ALTERNAS</t>
  </si>
  <si>
    <t>Secretaria de la Función Pública / Yolima Mora</t>
  </si>
  <si>
    <t>GR:1:2-01-03</t>
  </si>
  <si>
    <t>1.2.1.9</t>
  </si>
  <si>
    <t> Servicios gubernamentales de contabilidad</t>
  </si>
  <si>
    <t>Gastos varios e imprevistos</t>
  </si>
  <si>
    <t>PAGO DEL REGISTRO DE PROPIEDAD A FAVOR DEL DEPARTAMENTO DE CUNDINAMARCA Y PAGO DE REGISTRO DE BENEFICENCIA DE LOS INMUEBLES IDENTIFICADOS CON EL FMI 172-45057, FMI 172-46889, FMI 172-45058, FMI 172-45056; DENOMINADOS : EL ROSAL, LAS ROSAS, EL ALIVIO Y EL CONVENIO  UBICADOS EN LA VEREDA GACHANECA  DEL MUNICIPIO DE LENGUAZAQUE  - CUNDINAMARCA</t>
  </si>
  <si>
    <t>CAJA MENOR</t>
  </si>
  <si>
    <t>GR:1:2-02-01</t>
  </si>
  <si>
    <t>1.2.2.11</t>
  </si>
  <si>
    <t xml:space="preserve">Suministros para aseos / Servicios de limpieza de edificios
</t>
  </si>
  <si>
    <t xml:space="preserve">47131700 76111501 </t>
  </si>
  <si>
    <t>PRESTACION DEL SERVICIO DE ASEO CON EL SUMINISTRO DE INSUMOS, y de CAFETERIA  SIN INSUMOS Y OTROS SERVICIOS COMPLEMENTARIOS  PARA LOS BIENES INMUEBLES DE PROPIEDAD DEL DEPARTAMENTO DE CUNDINAMARCA</t>
  </si>
  <si>
    <t>Febrero</t>
  </si>
  <si>
    <t>16 meses</t>
  </si>
  <si>
    <t xml:space="preserve">SI </t>
  </si>
  <si>
    <t>NO SOLICITADAS</t>
  </si>
  <si>
    <t>VIGENCIA FUTURA SERVICIO ASEO CONSTITUIDA EN 2016 CONTRATISTA LADOINSA 30/04/2017 (ORDENANZA 012 - 2016)</t>
  </si>
  <si>
    <t>CONTRACRÉDITO - TRASLADO PRESUPUESTAL (VF MANTENIMIENTO - MATENIMIENTO VIGENCIA ACTUAL)</t>
  </si>
  <si>
    <t>INCREMENTO SALARIAL E IPC PARA LA PRESTACION DEL SERVICIO DE ASEO CON EL SUMINISTRO DE INSUMOS, y de CAFETERIA  SIN INSUMOS Y OTROS SERVICIOS COMPLEMENTARIOS  PARA LOS BIENES INMUEBLES DE PROPIEDAD DEL DEPARTAMENTO DE CUNDINAMARCA</t>
  </si>
  <si>
    <t>Servicio de inspección, mantenimiento o
reparación de extinguidores de fuego</t>
  </si>
  <si>
    <t>CONTRATAR EL SERVICIO DE MANTENIMIENTO Y RECARGA DE LOS EXTINTORES PROPIEDAD DEL DEPARTAMENTO DE CUNDINAMARCA</t>
  </si>
  <si>
    <t>MINIMA CUANTÍA</t>
  </si>
  <si>
    <t>Servicios de vigilancia</t>
  </si>
  <si>
    <t xml:space="preserve">PRESTACIÓN DEL SERVICIO DE VIGILANCIA Y SEGURIDAD PRIVADA, CON RECURSO HUMANO DOTADO CON ARMAS Y MEDIOS TECNOLÓGICOS PARA LAS PERSONAS Y LOS BIENES MUEBLES E INMUEBLES DE PROPIEDAD DEL DEPARTAMENTO DE CUNDINAMARCA O POR LOS CUALES SEA LEGALMENTE RESPONSABLE, UBICADOS EN LA CIUDAD DE BOGOTA D.C O EN LOS DIFERENTES MUNICIPIOS DEL DEPARTAMENTO </t>
  </si>
  <si>
    <t>12 meses</t>
  </si>
  <si>
    <t>LICITACION PUBLICA</t>
  </si>
  <si>
    <t xml:space="preserve">INCREMENTO IPC PARA PRESTACIÓN DEL SERVICIO DE VIGILANCIA Y SEGURIDAD PRIVADA, CON RECURSO HUMANO DOTADO CON ARMAS Y MEDIOS TECNOLÓGICOS PARA LAS PERSONAS Y LOS BIENES MUEBLES E INMUEBLES DE PROPIEDAD DEL DEPARTAMENTO DE CUNDINAMARCA O POR LOS CUALES SEA LEGALMENTE RESPONSABLE, UBICADOS EN LA CIUDAD DE BOGOTA D.C O EN LOS DIFERENTES MUNICIPIOS DEL DEPARTAMENTO </t>
  </si>
  <si>
    <t>10 meses</t>
  </si>
  <si>
    <t>V.F GR:1:2-02-01</t>
  </si>
  <si>
    <t xml:space="preserve">VIGENCIA FUTURA SERVICIO VIGILANCIA AUTORIZADA MEDIANTE ORDENANZA 012 - 2016 31/10/2017  PRESTACIÓN DEL SERVICIO DE VIGILANCIA Y SEGURIDAD PRIVADA, CON RECURSO HUMANO DOTADO CON ARMAS Y MEDIOS TECNOLÓGICOS PARA LAS PERSONAS Y LOS BIENES MUEBLES E INMUEBLES DE PROPIEDAD DEL DEPARTAMENTO DE CUNDINAMARCA O POR LOS CUALES SEA LEGALMENTE RESPONSABLE, UBICADOS EN LA CIUDAD DE BOGOTA D.C O EN LOS DIFERENTES MUNICIPIOS DEL DEPARTAMENTO </t>
  </si>
  <si>
    <t xml:space="preserve">REEMBOLSO CAJA MENOR </t>
  </si>
  <si>
    <t>marzo</t>
  </si>
  <si>
    <t>Servicios de mantenimiento y reparación de vehículos</t>
  </si>
  <si>
    <t> 78181500</t>
  </si>
  <si>
    <t>PRESTAR EL SERVICIO DE MANTENIMIENTO PREVENTIVO Y CORRECTIVO QUE INCLUYE LA MANO DE OBRA Y EL SUMINISTRO DE MATERIALES, INSUMOS, REPUESTOS NUEVOS Y ORIGINALES PARA EL PARQUE AUTOMOTOR DE PROPIEDAD O AL SERVICIO DEL SECTOR CENTRAL DEL DEPARTAMENTO DE CUNDINAMARCA  DE CONFORMIDAD CON LAS ESPECIFICACIONES Y CARACTERÍSTICAS TÉCNICAS SEÑALADAS</t>
  </si>
  <si>
    <t>SG 071 - 2017</t>
  </si>
  <si>
    <t>CENTRO INTEGRAL DE MANTENIMIENTO AUTOCAR S.A.</t>
  </si>
  <si>
    <t> Equipo de composición y presentación de sonido, hardware y controladores / Cámaras / Accesorios para cámaras</t>
  </si>
  <si>
    <t xml:space="preserve">45111700 45121500  45121600 </t>
  </si>
  <si>
    <t>PRESTAR LOS SERVICIOS DE MANTENIMIENTO PREVENTIVO Y CORRECTIVO DE LOS EQUIPOS TECNOLOGICOS Y AUDIOVISUALES DE LA SECRETARIA DE PRENSA Y COMUNICACIONES DE LA GOBERNACIÓN DE CUNDINAMARCA</t>
  </si>
  <si>
    <t>11 meses</t>
  </si>
  <si>
    <t>va 1500000000</t>
  </si>
  <si>
    <t>vf 2586939022</t>
  </si>
  <si>
    <t>GR:1:2-02-04</t>
  </si>
  <si>
    <t>1.2.2.19</t>
  </si>
  <si>
    <t>Suministros para impresora, fax y fotocopiadora / Suministros de escritorio</t>
  </si>
  <si>
    <t xml:space="preserve">44103100 44121600 </t>
  </si>
  <si>
    <t>Contratar la compra de insumos para computadoras e impresoras  como toner y tintas y otros elementos necesariospara el normal  funcionamiento de las dependencias del nivel central de la Gobernación de Cundunamarca.</t>
  </si>
  <si>
    <t>Minima Cuantía</t>
  </si>
  <si>
    <t>Subasta</t>
  </si>
  <si>
    <t>SG 070 - 2017</t>
  </si>
  <si>
    <t>SUMIMAS S.A.S</t>
  </si>
  <si>
    <t> Mantenimiento y soporte de software</t>
  </si>
  <si>
    <t>ACTUALIZACIÓN DEL SISTEMA DE COMUNICACIONES PARA LOS SERVIDORES ALOJADOS EN EL DATA CENTER DE LA GOBERNACIÓN DE CUNDINAMARCA</t>
  </si>
  <si>
    <t>Secretaria de TIC / Jorge Andres Tovar Forero</t>
  </si>
  <si>
    <t>Cableado preformado troncal</t>
  </si>
  <si>
    <t>PRESTAR EL SERVICIO DE SOPORTE TÉCNICO ESPECIALIZADO DE MANTENIMIENTO PREVENTIVO Y CORRECTIVO PARA LA INFRAESTRUCTURA DE TELEFONÍA IP DE LA GOBERNACIÓN DE CUNDINAMARCA</t>
  </si>
  <si>
    <t>SELECCIÓN ABREVIADA</t>
  </si>
  <si>
    <t> Servicios de mantenimiento y reparación de infraestructura</t>
  </si>
  <si>
    <t>Suministrar y operar el servicio de plataforma tecnológica en lo referente a la herramienta de subasta inversa electrónica para la Gobernación de Cundinamarca, así como la prestación del soporte tecnológico, metodológico y jurídico exclusivamente para los eventos de subasta electrónica</t>
  </si>
  <si>
    <t>Mínima</t>
  </si>
  <si>
    <t>Caja menor</t>
  </si>
  <si>
    <t>Hasta agotar recurso</t>
  </si>
  <si>
    <t>GR:1:2-02-05</t>
  </si>
  <si>
    <t>Servicios de administración inmobiliaria</t>
  </si>
  <si>
    <t>PAGO CUOTAS DE ADMINISTRACCION Y COMISIÓN POR ADMINISTRACCION DE LOS BIENES INMUEBLES DE AREAS COMUNES Y PRIVADAS DE LA SEDE ADMINISTRATIVA GOBERNACION DE CUNDINAMARCA</t>
  </si>
  <si>
    <t>reconocimiento por acto administrativo</t>
  </si>
  <si>
    <t>no</t>
  </si>
  <si>
    <t>Secretaria General - Dirección de Servicios Administrativos</t>
  </si>
  <si>
    <t>GR:1:2-02-09</t>
  </si>
  <si>
    <t>1.2.2.5</t>
  </si>
  <si>
    <t>Servicio de alquiler o leasing de fotocopiadoras</t>
  </si>
  <si>
    <t xml:space="preserve">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 </t>
  </si>
  <si>
    <t>Alquiler y arrendamiento de propiedades o
edificaciones</t>
  </si>
  <si>
    <t>CONTRATAR EL ARRENDAMIENTO DE BIENES INMUEBLES, LOCALES Y OFICINAS DONDE FUNCIONA LA SEDE ADMINISTRATIVA DE LA GOBERNACIÓN DE CUNDINAMARCA</t>
  </si>
  <si>
    <t>INTERADMINISTRATIVO</t>
  </si>
  <si>
    <t>SG 001 - 2017</t>
  </si>
  <si>
    <t>EMPRESA INMOBILIARIA Y DE SERVICIOS LOGISTICOS DE CUNDINAMARCA</t>
  </si>
  <si>
    <t>CREDITO POR MEDIO DE DECRETO 0042 DE 21 DE FEBRERO DE 2017</t>
  </si>
  <si>
    <t>EL ARRENDADOR ENTREGARA EN CALIDAD DE ARRENDAMIENTO AL ARRENDATARIO, EL INMUEBLE LOCALIZADO EN Av. CALLE 24 No. 51 - 40 Y CARRERA 52 No. 24 - 30 OFICINA 904 CON USO EXCLUSIVO EL GARAJE No. S4 - 095 DE LA CIUDADA DE BOGOTA, PARA EL FUNCIONAMIENTO DE LAS SECRETARIAS DE DESPACHO DE LA GOBERNACIÓN DE CUNDINAMARCA</t>
  </si>
  <si>
    <t>9,5 MESES</t>
  </si>
  <si>
    <t>EL ARRENDADOR ENTREGARA EN CALIDAD DE ARRENDAMIENTO AL ARRENDATARIO, EL INMUEBLE LOCALIZADO EN Av. CALLE 24 No. 51 - 40 Y CARRERA 51 No. 22C - 23 OFICINA 415 CONJUNTO DE USO COMERCIAL CAPITAL TOWERS P.H. CON USO EXCLUSIVO DE DOS GARAJES No. S4 - 116 Y S4- 117 DE LA CIUDADA DE BOGOTA, PARA EL FUNCIONAMIENTO DE LAS SECRETARIAS DE DESPACHO DE LA GOBERNACIÓN DE CUNDINAMARCA</t>
  </si>
  <si>
    <t>GR:1:2-02-12</t>
  </si>
  <si>
    <t>1.2.2.2</t>
  </si>
  <si>
    <t>Periódicos</t>
  </si>
  <si>
    <t>CONTRATAR LA SUSCRIPCIÓN DELOS DIARIOS (4 EJEMPLARES) DEL PERIÓDICO EL TIEMPO Y PORTAFOLIO DURANTE UN AÑO</t>
  </si>
  <si>
    <t>Julio</t>
  </si>
  <si>
    <t>Publicaciones impresas</t>
  </si>
  <si>
    <t xml:space="preserve">PRESTAR LOS SERVICIOS DE PUBLICACIÓN DE INFORMACIÓN INSTITUCIONAL DE LA GOBERNACIÓN DE CUNDINAMARCA EN LA EDICIÓN ESPECIAL "CUNDINAMARCA EN NOTICIA" DEL GRUPO LATINO DE PUBLICIDAD  </t>
  </si>
  <si>
    <t>hasta agotar recurso</t>
  </si>
  <si>
    <t>Impresión</t>
  </si>
  <si>
    <t>REALIZAR EL DISEÑO. DIAGRAMACIÓN, DIGITACIÓN Y CORRECCIÓN DE LA GACETA DEPARTAMENTAL</t>
  </si>
  <si>
    <t>Octubre</t>
  </si>
  <si>
    <t>interadministrativo</t>
  </si>
  <si>
    <t>SG 078 - 2017</t>
  </si>
  <si>
    <t>IMPRENTA NACIONAL DE COLOMBIA</t>
  </si>
  <si>
    <t>KP</t>
  </si>
  <si>
    <t>Publicación.</t>
  </si>
  <si>
    <t>CONTRATAR EL SERVICIO DE PUBLICACIÓN DE LOS AVISOS Y DEMÁS DOCUMENTOS REQUERIDOS POR EL NIVEL CENTRAL DE LA GOBERNACIÓN DE CUNDINAMARCA, EN UN DIARIO DE AMPLIA CIRCULACIÓN A NIVEL NACIONAL</t>
  </si>
  <si>
    <t>febrero</t>
  </si>
  <si>
    <t>GR:1:2-02-15</t>
  </si>
  <si>
    <t>Petróleo y Destilados</t>
  </si>
  <si>
    <t> 15101500</t>
  </si>
  <si>
    <t xml:space="preserve"> CONTRATAR EL SUMINISTRO DE  COMBUSTIBLE   PARA LOS VEHÍCULOS DEL NIVEL CENTRAL DE LA ADMON. DEPARTAMENTAL</t>
  </si>
  <si>
    <t>COMPRA BONOS PARA SUMINISTRO DE COMBUSTIBLE</t>
  </si>
  <si>
    <t>Mínima Cuantia</t>
  </si>
  <si>
    <t>GR:1:2-02-16</t>
  </si>
  <si>
    <t>1.2.2.3.4</t>
  </si>
  <si>
    <t>Servicios de seguros para estructuras y propiedades y posesiones</t>
  </si>
  <si>
    <t>Contratar las pólizas de seguros requeridas  para la adecuada protección de los bienes e intereses patrimoniales que sean propiedad del Departamento de Cundinamarca o de aquellos que están bajo su responsabilidad y custodia, o por los cuales sea o llegare a ser legalmente responsable, así como la póliza de responsabilidad civil para servidores públicos – perdida fiscal y gastos de defensa.</t>
  </si>
  <si>
    <t>Noviembre</t>
  </si>
  <si>
    <t>LICITACIÓN PÚBLICA</t>
  </si>
  <si>
    <t>Secretaria General / Dirección de Bienes e Inventarios / Nestor Guerrero Neme</t>
  </si>
  <si>
    <t>TRASLADO PRESUPUESTAL (ARRENDAMIENTOS)</t>
  </si>
  <si>
    <t>GR:1:2-02-17</t>
  </si>
  <si>
    <t>Servicios de envío, recogida o entrega de correo</t>
  </si>
  <si>
    <t>SERVICIO  DE MENSAJERIA EXPRESA PARA ATENDER LOS REQUERIMIENTOS DE IMPOSICION Y TRAMITE DE LA CORRESPONDENCIA ENVIADA POR LAS DEPENDENCIAS DEL SECTOR CENTRAL DE LA GOBERNACION DE CUNDINAMARCA</t>
  </si>
  <si>
    <t>11 MESES</t>
  </si>
  <si>
    <t>Secretaría General  - Dirección de Gestión Documental</t>
  </si>
  <si>
    <t>SG 063 - 2017</t>
  </si>
  <si>
    <t>SERVICIOS POSTALES NACIONALES S.A.</t>
  </si>
  <si>
    <t>Servicios de producción publicitaria</t>
  </si>
  <si>
    <t>PREPRODUCCIÓN, PRODUCCIÓN Y POSTPRODUCCIÓN DE CONTENIDOS AUDIOVISUALES, Y AFINES ASÍ COMO LA EMISIÓN DE PROGRAMAS DE TELEVISIÓN Y EVENTOS ESPECIALES DE LA GOBERNACIÓN DE CUNDINAMARCA</t>
  </si>
  <si>
    <t>CONVENIO INTERADMINISTRATIVO</t>
  </si>
  <si>
    <t>TRASLADO PRESUPUESTAL (PREPRODUCCIÓN, PRODUCCIÓN Y POSTPRODUCCIÓN DE CONTENIDOS AUDIOVISUALES, Y AFINES ASÍ COMO LA EMISIÓN DE PROGRAMAS DE TELEVISIÓN Y EVENTOS ESPECIALES DE LA GOBERNACIÓN DE CUNDINAMARCA - INVERSIÓN SECRETARIA DE PRENSA Y COMUNICACIONES)</t>
  </si>
  <si>
    <t xml:space="preserve">CONTRACRÉDITO - PARA TRASLADO PRESUPUESTAL (MP 558 IMPLEMENTAR EL CENTRO DE ATENCIÓN AL CIUDADANO QUE PRESTE UNA ATENCIÓN INTEGRAL A LOS USUARIOS DEL DEPARTAMENTO DURANTE EL PERIODO DE GOBIERNO) </t>
  </si>
  <si>
    <t>GR:1:2-02-30</t>
  </si>
  <si>
    <t>Desinfección</t>
  </si>
  <si>
    <t>CONTRATAR EL PROGRAMA DE DESINFECCION 
AMBIENTAL PARA LA CONSERVACION DE  LOS DOCUMENTOS QUE REPOSAN EN EL ARCHIVO GENERAL Y BIBLIOTECA</t>
  </si>
  <si>
    <t>ADQUISICIÓN DE ELEMENTOS DE ARCHIVO FÍSICO (CAJAS)</t>
  </si>
  <si>
    <t>Abril</t>
  </si>
  <si>
    <t>3 meses</t>
  </si>
  <si>
    <t xml:space="preserve">GENERAL </t>
  </si>
  <si>
    <t>GR:1:2-02-43</t>
  </si>
  <si>
    <t>1.2.2.6.3</t>
  </si>
  <si>
    <t>Servicios de acueducto y alcantarillado</t>
  </si>
  <si>
    <t xml:space="preserve">Servicios Publicos Acueducto,Alcantarillado y Aseo </t>
  </si>
  <si>
    <t>EMPRESA DE ACUEDUCTO Y ALCANTARILLADO DE BOGOTÁ</t>
  </si>
  <si>
    <t>GR:1:2-02-44</t>
  </si>
  <si>
    <t>1.2.2.6.1</t>
  </si>
  <si>
    <t>Servicios de transmisión de energía eléctrica</t>
  </si>
  <si>
    <t xml:space="preserve">Servicios Publicos -Energia </t>
  </si>
  <si>
    <t>GR:1:2-02-45</t>
  </si>
  <si>
    <t>1.2.2.6.2</t>
  </si>
  <si>
    <t>Servicios de proveedores de teléfonos con pago</t>
  </si>
  <si>
    <t xml:space="preserve">Servicios Publicos -Telefono </t>
  </si>
  <si>
    <t>GR:1:2-04-01</t>
  </si>
  <si>
    <t>1.2.2.4</t>
  </si>
  <si>
    <t>Impuestos, tasas y multas</t>
  </si>
  <si>
    <t>IMPUESTOS VEHÍCULOS PARQUE AUTOMOTOR</t>
  </si>
  <si>
    <t>IMPUESTO PREDIAL INMUEBLES DISTRITO</t>
  </si>
  <si>
    <t xml:space="preserve">PAGO PREDIAL A INMUEBLES DEL DEPARTAMENTO DE CUNDINAMARCA </t>
  </si>
  <si>
    <t>GR:1:2-04-04</t>
  </si>
  <si>
    <t xml:space="preserve"> Servicios de avalúo de inmuebles/ Servicios de sistemas de información/Agrimensura / Cartografía
geográfica (sig)</t>
  </si>
  <si>
    <t>80131802 81101512 81151604  81151600</t>
  </si>
  <si>
    <t>Contratar el estudio para el desarrollo de avaluos comerciales de lo bienes inmuebles del Departamento de Cundinamarca.</t>
  </si>
  <si>
    <t>6 meses</t>
  </si>
  <si>
    <t>CONVENIO MARCO EMPRESA INMOBILIARIA Y DE SERVICIOS LOGISTICOS DE CUNDINAMARCA</t>
  </si>
  <si>
    <t>GR:4:4-06-01-558</t>
  </si>
  <si>
    <t>A.17.2</t>
  </si>
  <si>
    <t>PRODUCTO</t>
  </si>
  <si>
    <t>IMPLEMENTACIÓN DEL CENTRO INTEGRADO DE ATENCIÓN AL CIUDADANO DEL DEPARTAMENTO DE CUNDINAMARCA</t>
  </si>
  <si>
    <t>Sistemas de atención automatizada - Sistema de almacenamiento virtual</t>
  </si>
  <si>
    <t xml:space="preserve">43221501 43212201 </t>
  </si>
  <si>
    <t>CONTRATAR LA CREACIÓN DE UNA PLATAFORMA VIRTUAL INSTITUCIONAL -SISTEMA INTEGRADO DE INFORMACIÓN  - QUE PERMITA LA PUBLICACIÓN Y GESTIÓN DE TRÁMITES Y SERVICIOS EN LÍNEA PARA LAS ENTIDADES DEL NIVEL CENTRAL DE LA GOBERNACIÓN DE CUNDINAMARCA</t>
  </si>
  <si>
    <t>SELECCIÓN ABREVIADA DE MENOR CUANTÍA</t>
  </si>
  <si>
    <t>Dsecretaria General / Dirección de Atención al Ciudadano / Luis Fernando Sierra</t>
  </si>
  <si>
    <t> Ingenierí­a de software o hardware</t>
  </si>
  <si>
    <t xml:space="preserve">CONTRATAR LA INTERVENTORIA TÉCNICA, ADMINISTRATIVA , FINANCIERA Y JURIDICA DEL CONTRATO RESULTANTE DEL PROCESO DE SELECCIÓN ABREVIADA  MINIMA CUANTÍA SAMC 025  DE 2016 CUYO OBJETO CONSISTE EN LA CREACIÓN DE UNA PLATAFORMA VIRTUAL INSTITUCIONAL  - SISTEMA INTEGRADO DE INFORMACIÓN - QUE PERMITA LA PUBLICACIÓN Y GESTIÓN DE TRÁMITES Y SERVICIOS EN LÍNEA PARA LAS ENTIDADES DEL NIVEL CENTRAL DE LA GOBERNACIÓN DE CUNDINAMARCA. </t>
  </si>
  <si>
    <t>UNIVERSIDAD PÚBLICA</t>
  </si>
  <si>
    <t>Servicios de asistencia telefónica - Servicios de conferencia telefónica - Servicio de respuesta de voz interactiva</t>
  </si>
  <si>
    <t>83111505 83111506 83111510</t>
  </si>
  <si>
    <t xml:space="preserve">CONTRATAR EL SERVICIO DE CONTACT CENTER PARA LA GOBERNACIÓN DE CUNDINAMARCA CON EL FIN DE ATENDER LOS REQUERIMIENTOS DE LA CIUDADANIA EN GENERAL </t>
  </si>
  <si>
    <t xml:space="preserve">Vehículos especializados o de recreo - Unidades móviles o transportables o unidad de
camión para tomografía computarizada ct o cat
para uso médico </t>
  </si>
  <si>
    <t>25101900 42201502</t>
  </si>
  <si>
    <t xml:space="preserve">ADQUISICIÓN DE UNIDAD MOVÍL </t>
  </si>
  <si>
    <t>COMPRA A TRAVÉS DE TIENDA VIRTUAL</t>
  </si>
  <si>
    <t>Teatro</t>
  </si>
  <si>
    <t xml:space="preserve">CONTRATAR SKETCH  TEATRALES PARA SOCIALIZAR Y SENSIBILIZAR LOS PROTOCOLOS DE ATENCIÓN AL CIUDADANO A TODOS LOS FUNCIONARIOS DEL SECTOR CENTRAL DE LA GOBERNACIÓN DE CUNDINAMARCA </t>
  </si>
  <si>
    <t>12 MESES</t>
  </si>
  <si>
    <t>FORMULAR, IMPRIMIR Y SOCIALIZAR EL PORTAFOLIO DE TRÁMITES Y OTROS PROCEDIMIENTOS ADMINISTRATIVOS</t>
  </si>
  <si>
    <t xml:space="preserve">Servicios de organización o administración de
ferias </t>
  </si>
  <si>
    <t>FERIAS DE DESCONCENTRACIÓN DEL SERVICIO EN LAS PROVINCIAS DEL DEPARTAMENTO</t>
  </si>
  <si>
    <t>10 MESES</t>
  </si>
  <si>
    <t>CONVENIO INTERADMINISTRATIVO CON LA EMPRESA INMOBILIARIA Y DE SERVICIOS LOGISTICOS DE CUNDINAMARCA</t>
  </si>
  <si>
    <t>Capacitación administrativa</t>
  </si>
  <si>
    <t>PRESTAR LOS SERVICIOS PROFESIONALES A LA SECRETARIA GENERAL DE LA GOBERNACIÓN DE CUNDINAMARCA EN LA REALIZACIÓN DE CAPACITACIÓN A LOS FUNCIONARIOS DESIGNADOS POR LA SECRETARIA GENERAL DE LA GOBERNACIÓN DE CUNDINAMARCA EN EL DIPLOMADO DE ATENCIÓN AL CIUDADANO</t>
  </si>
  <si>
    <t>2 MESES</t>
  </si>
  <si>
    <t>CONVENIO INTERADMINISTRATIVO CON UNIVERSIDAD PÚBLICA</t>
  </si>
  <si>
    <t>Software de manejo de relaciones con el cliente crm</t>
  </si>
  <si>
    <t>FORMULACIÓN DEL PROYECTO Y PILOTO CRM</t>
  </si>
  <si>
    <t>PUESTA EN MARCHA DE LOS PUNTOS DE ORIENTACIÓN E INFORMACIÓN DE LA GOBERNACIÓN EN EL DEPARTAMENTO DE CUNDINAMARCA</t>
  </si>
  <si>
    <t>6 MESES</t>
  </si>
  <si>
    <t>GR:4:4-06-02-577</t>
  </si>
  <si>
    <t>0-0100</t>
  </si>
  <si>
    <t>FORTALECIMIENTO DE LA GESTIÓN DOCUMENTAL EN EL DEPARTAMENTO DE CUNDINAMARCA</t>
  </si>
  <si>
    <t>CAPACITACIÓN ESPECIALIZADA PARA EL DESARROLLO DEL DIPLOMADO EN GESTIÓN DOCUMENTAL PARA LAS ENTIDADES MUNICIPALES Y DEPARTAMENTALES QUE HACEN PARTE DEL DEPARTAMENTO DE CUNDINAMARCA.</t>
  </si>
  <si>
    <t>9 MESES</t>
  </si>
  <si>
    <t>Secretaria General / Dirección de Gestión Documental / John Francisco Cuervo</t>
  </si>
  <si>
    <t xml:space="preserve">CONTRATAR EL SERVICIO DE ASESORIA ESPECIALIZADA A TRAVÉS DEL MODELO DE ASESORIA VIRTUALPARA LAS ALCALDÍAS MUNICIPALES DEL DEPARTAMENTO DE CUNDINAMARCA </t>
  </si>
  <si>
    <t>Software de manejo de documentos</t>
  </si>
  <si>
    <t>DISEÑO DE UN MODELO DE ASESORIA VIRTUAL PARA ALCALDÍAS DEL DEPARTAMENTO EN LA IMPLEMENTACIÓN DEL PROGRAMA DE GESTIÓN DOCUMENTAL Y LOS DISTINTOS INSTRUMENTOS ARCHIVÍSTICOS REQUERIDOS POR LA LEY GENERAL DE ARCHIVOS</t>
  </si>
  <si>
    <t>MENOR CUANTÍA</t>
  </si>
  <si>
    <t>CONTRATAR LA EVALUACIÓN TÉCNICA Y ASESORIA PROFESIONAL DE LOS DISTINTOS INSTRUMENTOS ARCHIVISTICOS PRESENTADOS POR LAS ENTIDADES QUE HACEN PARTE DE LA JURISDICCIÓN DEL CONSEJO DEPARTAMENTAL DE ARCHIVOS DE CUNDINAMARCA</t>
  </si>
  <si>
    <t>GR4:4-06-02-576</t>
  </si>
  <si>
    <t>REVISAR Y ACTUALIZAR EL DIAGNOSTICO INTEGRAL DE ACTIVOS DE INFORMACIÓN DEL SECTOR CENTRAL DE LA GOBERNACIÓN DE CUNDINAMARCA</t>
  </si>
  <si>
    <t xml:space="preserve">CONTRATAR LA IMPLEMENTACIÓN Y ADOPCIÓN DEL PROGRAMA DE GESTIÓN DOCUMENTAL </t>
  </si>
  <si>
    <t>CONTRATAR LA FORMULACIÓN Y ELABORACIÓN DEL MODELO DE REQUISITOS PARA LA GESTIÓN DE DOCUMENTOS ELECTRÓNICOS DEL SECTOR CENTRAL DE LA GOBERNACIÓN DE CUNDINAMARCA</t>
  </si>
  <si>
    <t>DISENAR  Y ELABORAR EL PROGRAMA DE GESTIÓN DE DOCUMENTOS ELECTRÓNICOS DEL SECTOR CENTRAL DE LA GOBERNACIÓN DE CUNDINAMARCA</t>
  </si>
  <si>
    <t xml:space="preserve">VERIFICACIÓN DE CUMPLIMIENTO EN LA IMPLEMENTACIÓN DEL PGD DE LAS DEPENDENCIAS DEL SECTOR CENTRAL DE LA GOBERNACIÓN DE CUNDINAMARCA </t>
  </si>
  <si>
    <t>CREDITO POR MEDIO DE DECRETO No. 0034 DE 14 FEB 2017</t>
  </si>
  <si>
    <t>GR:4:4-06-01-560</t>
  </si>
  <si>
    <t>A.15.3</t>
  </si>
  <si>
    <t>MEJORAMIENTO Y ADQUISICIÓN DE  BIENES INMUEBLES PARA EL DESARROLLO INTEGRAL DE LA COMUNIDAD DEL DEPARTAMENTO DE CUNDINAMARCA</t>
  </si>
  <si>
    <t>TRASLADO PRESUPUESTAL (VF - VIGENCIA ACTUAL TENIENDO EN CUENTA LAS NUEVAS NECESIDADES DE MANTENIMIENTO Y ADECUACIÓN QUE HAN SURGIDO EN LA SEDE ADMINISTRATIVA)</t>
  </si>
  <si>
    <t>Secretaria General / Dirección de Servicios Administrativos / Jose Gabriel Medina Bravo</t>
  </si>
  <si>
    <t>Servicios de Edificación, Construcción de instalación y mantenimiento -Ingeniería civil y arquitectura</t>
  </si>
  <si>
    <t>72103300 81101500</t>
  </si>
  <si>
    <t xml:space="preserve">MANTENIMIENTO Y/O ADECUACIÓN DEL PISO 2 DE LA TORRE DE SALUD EN LA SEDE ADMINISTRATIVA DE LA GOBERNACIÓN DE CUNDINAMARCA, CALLE 26 No. 51 - 53 EN BOGOTA D.C. PARA EL FUNCIONAMIENTO DEL CENTRO INTEGRADO DE ATENCIÓN AL CIUDADANO </t>
  </si>
  <si>
    <t>CONVENIO INTERADMINISTRATIVO MARCO</t>
  </si>
  <si>
    <t>ADECUACIÓN TORRE DE SALUD PISOS 3,4,5 Y 6</t>
  </si>
  <si>
    <t>GR:4:4-06-02-574</t>
  </si>
  <si>
    <t>ACTUALIZACIÓN DE INVENTARIOS DE LOS BIENES MUEBLES DEL DEPARTAMENTO DE CUNDINAMARCA</t>
  </si>
  <si>
    <t xml:space="preserve">CONTRATAR LA ASESORÍA TÉCNICA  Y PROFESIONAL PARA EL LEVANTAMIENTO FÍSICO DE LOS INVENTARIOS DE LOS BIENES MUEBLES DEL SECTOR CENTRAL DE LA GOBERNACIÓN DE CUNDINAMARCA </t>
  </si>
  <si>
    <t>MENOR CUANTIA</t>
  </si>
  <si>
    <t>2018</t>
  </si>
  <si>
    <t>total ops 2018</t>
  </si>
  <si>
    <t>7 meses</t>
  </si>
  <si>
    <t>Interadministrativo</t>
  </si>
  <si>
    <t>GR:4:4-06-01-559</t>
  </si>
  <si>
    <t xml:space="preserve"> Servicios de avalúo de inmuebles Servicios temporales de compras y logística</t>
  </si>
  <si>
    <t>80111623 80131802</t>
  </si>
  <si>
    <t>ADQUISICIÓN DE PREDIOS</t>
  </si>
  <si>
    <t>INVENTARIOS INSTITUCIONES EDUCATIVAS</t>
  </si>
  <si>
    <t>V. F .1.2.2.5</t>
  </si>
  <si>
    <t>CONTRATAR EL ARRENDAMIENTO DE BIENES INMUEBLES, LOCALES Y OFICINAS UBICADOS FUERA DE LA SEDE ADMINISTRATIVA DE LA GOBERNACIÓN DE CUNDINAMARCA</t>
  </si>
  <si>
    <t>MANTENIMIENTO Y/O ADECUACIÓN DE LOS PREDIOS PROPIEDAD DEL DEPARTAMENTO</t>
  </si>
  <si>
    <t>V.F 1.2.2.19</t>
  </si>
  <si>
    <t>7 MESES</t>
  </si>
  <si>
    <t>PRESTAR SERVICIOS PROFESIONALES PARA APOYAR A LA SECRETARIA GENERAL EN LA SUPERVISIÓN DE LOS CONTRATOS O CONVENIOS QUE SE SUSCRIBAN CON OCASIÓN AL MANTENIMIENTO Y/O ADECUACIÓN DE LOS BIENES INMUEBLES DEL DEPARTAMENTO O POR LOS CUALES ES LEGALMENTE RESPONSABLE</t>
  </si>
  <si>
    <t>PRESTAR SERVICIOS PROFESIONALES PARA APOYAR A LA SECRETARIA GENERAL EN LA SUPERVISION DE LOS CONTRATOS O CONVENIOS QUE SE SUSCRIBAN EN EL DESARROLLO DE SUS FUNCIONES.</t>
  </si>
  <si>
    <t>V.F. 1.2.2.19</t>
  </si>
  <si>
    <t>SUMINISTRO DE PAPELERIA E INSUMOS QUE PERMITAN DIFUNDIR LA ATENCIÓN AL CIUDADANO</t>
  </si>
  <si>
    <t>Septiembre</t>
  </si>
  <si>
    <t>Kits de primeros auxilios para servicios
médicos de emergencia</t>
  </si>
  <si>
    <t>Secretaria General - Dirección Administrativa / Jose Gabriel Medina Bravo</t>
  </si>
  <si>
    <t>3 MESES</t>
  </si>
  <si>
    <t xml:space="preserve">PRESTAR EL SERVICIO DE ORGANIZACIÓN DEL FONDO DOCUMENTAL, DIGITALIZACIÓN, ELIMINACIÓN DE DOCUMENTOS, CUSTODIO Y CONSULTA DE LOS DOCUMENTOS DEL SECTOR CENTRAL DE LA GOBERNACIÓN DE CUNDINAMARCA </t>
  </si>
  <si>
    <t>8 MESES</t>
  </si>
  <si>
    <t>PAGO DE IMPUESTO PREDIAL A INMUEBLES DEL DEPARTAMENTO DE CUNDINAMARCA</t>
  </si>
  <si>
    <t xml:space="preserve">PRESTACIÓN DE SERVICIOS PROFESIONALES A LA SECRETARIA GENERAL EN EL DESARROLLO DE LOS PROYECTOS INSTITUCIONALES DE MANTENIMIENTO, ADECUACIÓN Y/O CONSTRUCCIÓN EN LOS BIENES INMUEBLES DE PROPIEDAD DEL DEPARTAMENTO  Y POR LOS QUE ESTA SEA RESPONSABLE. </t>
  </si>
  <si>
    <t xml:space="preserve">ADQUISICIÓN DE ESTIBADORA HIDRÁULICA Y ESTIBAS PLÁSTICAS PARA EL ALMACEN GENERAL DE LA GOBERNACIÓN DE CUNDINAMARCA </t>
  </si>
  <si>
    <t>PRESTAR SERVICIO DE APOYO A LA GESTIÓN A LA DIRECCIÓN DE ATENCIÓN AL CIUDADANO EN LOS PROCESOS DEL SISTEMA DE CALIDAD DENTRO DE LA ESTRATEGIA DE DESCONCENTRACIÓN DEL SERVICIO.</t>
  </si>
  <si>
    <t>Menor Cuantia - Grandes Superficies</t>
  </si>
  <si>
    <t>SELECCIÓN ABREVIADA SUBASTA INVERSA</t>
  </si>
  <si>
    <t>Oficina de Protocolo / Pilar Guzman Lizarazo</t>
  </si>
  <si>
    <t>Agosto</t>
  </si>
  <si>
    <t>Sillas para grupos de trabajo</t>
  </si>
  <si>
    <t>SI</t>
  </si>
  <si>
    <t>SIN SOLICITAR</t>
  </si>
  <si>
    <t>INCREMENTO SALARIAL ORDEN DE COMPRA19065 SERVICIO DE ASEO EN LA SEDE ADMINISTRATIVA DEL DEPARTAMENTO Y DEMAS SEDES O BIENES INMUEBLES DE SU PROPIEDAD</t>
  </si>
  <si>
    <t>SELECCIÓN ABREVIADA - ACUERDO MARCO</t>
  </si>
  <si>
    <t>CONTRATAR LA COMPRA DE INSUMOS PARA COMPUTADORAS E IMPRESORAS  COMO TONER Y TINTAS Y OTROS ELEMENTOS NECESARIOSPARA EL NORMAL  FUNCIONAMIENTO DE LAS DEPENDENCIAS DEL NIVEL CENTRAL DE LA GOBERNACIÓN DE CUNDUNAMARCA.</t>
  </si>
  <si>
    <t>PRESTAR LOS SERVICIOS PROFESIONALES PARA APOYAR A LA SECRETARIA DE PRENSA Y COMUNICACIONES DEL DEPARTAMENTO DE CUNDINAMARCA EN LAS ETAPAS DE PREPRODUCCION, PRODUCCION Y POSTPRODUCCION DE LOS CONTENIDOS TANTO EDITORIALES  COMO AUDIOVISUALES ESTABLECIDOS EN EL PLAN DE COMUNICACIONES Y LA IMAGEN INSTITUCIONAL DEL DEPARTAMENTO.</t>
  </si>
  <si>
    <t>SG-CPS-001-2018</t>
  </si>
  <si>
    <t>CASA EDITORIAL ELECTOR SAS</t>
  </si>
  <si>
    <t>SECRETARIA DE PRENSA</t>
  </si>
  <si>
    <t>PRESTAR SERVICIOS PROFESIONALES A LA SECRETARIA GENERAL EN EL SEGUIMIENTO Y CONTROL DE LOS DIFERENTES REQUERIMIENTOS O TRAMITES ADMINISTRATIVOS A CARGO DEL DESPACHO DE LA SECRETARIA GENERAL, ASI COMO DE LOS PLANES, PROGRAMAS Y PROYECTOS A SU CARGO</t>
  </si>
  <si>
    <t>SG-CPS-002-2018</t>
  </si>
  <si>
    <t>SECRETARIA GENERAL</t>
  </si>
  <si>
    <t>PRESTAR LOS SERVICIOS PROFESIONALES AL DESPACHO DE LA SECRETARIA GENERAL APOYANDO LA FORMULACIONDE PLANES Y/O PROGRAMAS EN LOS PROCESOSO QUE ESTA LIDERE</t>
  </si>
  <si>
    <t>SG-CPS-003-2018</t>
  </si>
  <si>
    <t>SG-CPS-004-2018</t>
  </si>
  <si>
    <t>ANGELA PATRICIA  MORALES ZAMBRANO</t>
  </si>
  <si>
    <t>PRESTAR SERVICIOS DE APOYO A LA GESTION A LA SECRETARIA GENERAL - DIRECCION DE ATENCION AL CIUDADANO EN LA EJECUCION DE LAS ACTIVIDADES RELACIONADAS CON LA DESCONCENTRACION DE LA OFERTA INSTITUCIONAL DEL DEPARTAMENTO</t>
  </si>
  <si>
    <t>SG-CPS-005-2018</t>
  </si>
  <si>
    <t>MARIA RUTH BELTRAN HERNANDEZ</t>
  </si>
  <si>
    <t>PRESTAR SERVICIOS PROFESIONALES DE ASESORIA JURIDICA EN MATERIA DE CONTRATACION ESTATAL ASI COMO EN EL APOYO DE TODOS LOS TRAMITES NECESARIOS EN LAS DIFERENTES ETAPAS DE LOS PROCESOS DE SELECCION DE CONTRATISTAS QUE ADELANTE LA SECRETARIA GENERAL DEL DEPARTAMENTO DE CUNDINAMARCA</t>
  </si>
  <si>
    <t>SG-CPS-006-2018</t>
  </si>
  <si>
    <t>PRESTAR SERVICIOS DE APOYO A LA GESTION EN EL DESARROLLO DE LAS ACTIVIDADES OPERATIVAS A CARGO DE LA OFICINA ASESORA JURIDICA</t>
  </si>
  <si>
    <t>SG-CPS-007-2018</t>
  </si>
  <si>
    <t>APOYAR A LA OFICNA ASESORA JURIDCICA DE LA SECRETARIA GENERAL EN EL DESARROLLO DE ACTIVIDADES DE CARACTER ADMINISTRATIVO Y CONTABLE QUE LA MISMA REQUIERA</t>
  </si>
  <si>
    <t>SG-CPS-008-2018</t>
  </si>
  <si>
    <t>PRESTAR SERVICIOS PROFESIONALES PARA APOYAR A LA OFICINA ASESORA JURIDICA EN EL DESARROLLO DE LAS ACTIVIDADES INHERENTES A LOS PROCESOSO DE CONTRATACION Y EN LAS ETAPAS PRECONTRACTUAL, CONTRACTUAL Y POSTCONTRACTUAL QUE ADELANTE EL DEPARTAMENTO DE CUNDINAMARCA  - SECRETARIA GENERAL EN CUALQUIERA DE LAS MODALIDADES PREVISTAS EN LA NORMATIVIDAD VIGENTE</t>
  </si>
  <si>
    <t>SG-CPS-009-2018</t>
  </si>
  <si>
    <t>PRESTAR SERVICIOS PROFESIONALES A LA OFICINA ASESORA JURIDICA EN LA ETAPA PRECONTRACTUAL, CONTRACTUAL Y POS CONTRACTUAL DE LOS PROCESOS DE SELECCION QUE ADELANTE LA SECRETARIA GENERAL</t>
  </si>
  <si>
    <t>SG-CPS-010-2018</t>
  </si>
  <si>
    <t>LEIDY YURLEY MORENO HERNANDEZ</t>
  </si>
  <si>
    <t>PRESTAR SERVICIOS PROFESIONALES A LA SECRETARIA GENERAL EN LA IMPLEMENTACION, ADOPCION Y EJECUCION DE PLANES PROGRAMAS Y PROYECTOS QUE GARANTICEN EL APOYO LOGISTICO, TECNICO Y ADMINISTRATIVO PARA EL LOGRO DE LOS OBJETIVOS DE LA ADMINISTRACION DEPARTAMENTAL</t>
  </si>
  <si>
    <t>SG-CPS-011-2018</t>
  </si>
  <si>
    <t>YESICA ANDREA VARGAS BUSTOS</t>
  </si>
  <si>
    <t>PRESTAR SERVICIOS PROFESIONALES PARA APOYAR A LA DIRECCION DE ATENCION AL CIUDADANO EN EL DESARROLLO DE ACTIVIDADES INHERENTES A LA ATENCION Y ORIENTACION DE LOS USUARIOS RELACIONADOS CON LOS TRAMITES DE PLATAFORMA MULTICANAL DEL GOBIERNO "NO MAS FILAS"</t>
  </si>
  <si>
    <t>SG-CPS-012-2018</t>
  </si>
  <si>
    <t>RAUL ALFREDO RODRIGUEZ DIAVANERA</t>
  </si>
  <si>
    <t>APOYAR A LA DIRECCION DE BIENES E INVENTARIOS EN EL ANALISIS DE LOS LEVANTAMIENTOS TOPOGRAFICOS Y ACTUALIZACION CARTOGRAFICA TENDIENTES A LA LEGALIZACION DE LOS PREDIOS DE PROPIEDAD DEL DEPARTAMENTO DE CUNDINAMARCA</t>
  </si>
  <si>
    <t>SG-CPS-013-2018</t>
  </si>
  <si>
    <t>NESTOR IVAN VELANDIA GARZON</t>
  </si>
  <si>
    <t>PRESTAR SERVICIOS PROFESIONALES PARA APOYAR A LA DIRECCION DE ATENCION AL CIUDADANO EN EL DESARROLLO DE ACTIVIDADES Y ACCIONES NECESARIAS QUE PERMITAN GARANTIZAR LA DESCONCENTRACION DE LA OFERTA INSTITUCIONAL EN EL DEPARTAMENTO</t>
  </si>
  <si>
    <t>SG-CPS-014-2018</t>
  </si>
  <si>
    <t>MARTHA PATRICIA SOLANO</t>
  </si>
  <si>
    <t>PRESTAR SERVICIOS PROFESIONALES PARA APOYAR A LA SECRETARIA DE PRENSA Y COMUNICACIONES EN EL DESARROLLO DE LOS PROCEDIMIENTOS FINANCIEROS, CONTABLES Y DE PRESUPUESTO, ASI COMO EN LAS DEMAS ACTIVIDADES DERIVADAS DE LOS MISMOS</t>
  </si>
  <si>
    <t>SG-CPS-015-2018</t>
  </si>
  <si>
    <t>MAGNOLIA RICO VARGAS</t>
  </si>
  <si>
    <t>SECRETARIA DE PRENSA Y COMUNICACIONES</t>
  </si>
  <si>
    <t>PRESTAR SERVICIOS DE APOYO A LA GESTIÓN A LA DIRECCIÓN DE GESTIÓN DOCUMENTAL EN DESARROLLO DE LAS ACTIVIDADES INHERENTES A DICHA DEPENDENCIA, ESPECIALMENTE APOYO A LA ORGANIZACIÓN DEL ARCHIVO GENERAL DE LA GOBERNACIÓN DE CUNDINAMARCA.</t>
  </si>
  <si>
    <t>SG-CPS-016-2017</t>
  </si>
  <si>
    <t>CAMPO ELIAS RODRIGUEZ AMAYA</t>
  </si>
  <si>
    <t>PRESTAR SERVICIOS DE APOYO A LA GESTIÓN DE LA DIRECCIÓN DE SERVICIOS ADMINISTRATIVOS EN LA EJECUCIÓN DE ACTIVIDADES DE CARÁCTER CONTABLE Y PRESUPUESTAL QUE SEA DE SU COMPETENCIA</t>
  </si>
  <si>
    <t>SG-CPS-017-2018</t>
  </si>
  <si>
    <t>SANDRA ELIZABETH GUAUQUE SANTOS</t>
  </si>
  <si>
    <t>PRESTAR SERVICIOS PROFESIONALES PARA APOYAR A LA DIRECCION DE GESTION DOCUMENTAL DE LA SECRETARIA GENERAL, EN EL SEGUIMIENTO Y CONTROL DE LA INFORMACION REQUERIDA POR LOS ENTES QUE EJERCEN LA VIGILANCIA Y EL CONTROL DE LA FUNCION ARCHIVISTICA PARA EL DEPARTAMENTO DE CUNDINAMARCA</t>
  </si>
  <si>
    <t>SG-CPS-018-2018</t>
  </si>
  <si>
    <t>BLANCA NUBIA MOYA CAMACHO</t>
  </si>
  <si>
    <t>PRESTAR LOS SERVICIOS DE APOYO A LA GESTION EN LA REALIZACION DE ACTIVIDADES INHERENTES A LA PRODUCCION Y POSPRODUCCION DEL MATERIAL AUDIOVISUAL PRODUCIDO POR LA SECRETARIA DE PRENSA Y COMUNICACIONES DEL DEPARTAMENTO DE CUNDINAMARCA</t>
  </si>
  <si>
    <t>SG-CPS-019-2018</t>
  </si>
  <si>
    <t>PRESTAR SERVICIOS DE APOYO A LA GESTION EN LABORES PROPIAS DEL PROCESO DE CORRESPONDENCIA Y ARCHIVO EN LA DIRECCION DE GESTION DOCUMENTAL</t>
  </si>
  <si>
    <t>SG-CPS-020-2018</t>
  </si>
  <si>
    <t>ANGY LIZBETH XIOMARA CATALINA</t>
  </si>
  <si>
    <t>PRESTAR SERVICIOS DE APOYO A LA GESTION PARA LA REALIZACION DE ACTIVIDADES INHERENTES A LA OFICINA DE PROTOCOLO.</t>
  </si>
  <si>
    <t>SG-CPS-021-2018</t>
  </si>
  <si>
    <t>JAMES FERNEY HASTAMORIR GONZALEZ</t>
  </si>
  <si>
    <t>PRESTAR SERVICIOS DE APOYO A LA GESTION EN LA ORGANIZACION, CONSULTA Y PRESTAMO DE LAS SERIES DOCUMENTALES DE LA SECRETARIA GENERAL - DIRECCION DE SERVICIOS ADMINISTRATIVOS DE CONFORMIDAD CON EL PROGRAMA DE GESTION DOCUMENTAL DEL DEAPRTAMENTO</t>
  </si>
  <si>
    <t>SG-CPS-022-2018</t>
  </si>
  <si>
    <t>OMAR DAVID GONZALEZ CUERVO</t>
  </si>
  <si>
    <t>PRESTAR LOS SERVICIOS PROFESIONALES CON EL FIN DE APOYAR TECNICAMENTE EL PROCESO PARA EL DESARROLLO DEL PROGRAMA DE PAGO POR SERVICIOS AMBIENTALES EN EL DEPARTAMENTO DE CUNDINAMARCA</t>
  </si>
  <si>
    <t>SG-CPS-023-2018</t>
  </si>
  <si>
    <t>JOSE VICENTE SANCHEZ TORRES</t>
  </si>
  <si>
    <t>SECRETARIA DE AMBIENTE</t>
  </si>
  <si>
    <t>PRESTAR SERVICIOS DE APOYO A LA GESTION A LA DIRECCION DE SERVICIOS ADMINISTRATIVOS DE LA SECRETARIA GENERAL EN LAS ACTIVIDADES RELACIONADAS CON LA ADMINISTRACION DEL PARQUE AUTOMOTOR</t>
  </si>
  <si>
    <t>SG-CPS-024-2018</t>
  </si>
  <si>
    <t>ERNESTO GONZALEZ CASTRO</t>
  </si>
  <si>
    <t>PRESTACION DE SERVICIOS PROFESIONALES PARA APOYAR JURIDICAMENTE A LA SECRETARIA DE AMBIENTE DEL DEPARTAMENTO DE CUNDINAMARCA EN RELACION CON EL PROGRAMA DE PAGO POR SERVICIOS AMBIENTALES-PSA</t>
  </si>
  <si>
    <t>SG-CPS-025-2018</t>
  </si>
  <si>
    <t>OMAR ANGEL SALAMANCA</t>
  </si>
  <si>
    <t>PRESTAR SERVICIOS DE APOYO A LA GESTION A LA DIRECCION DE BIENES E INVENTARIOS EN LA REALIZACION DE LEVANTAMIENTO DE INFORMACION DE RECURSOS FISICOS EN EL SECTOR CENTRAL DEL DEPARTAMENTO DE CUNDINAMARCA</t>
  </si>
  <si>
    <t>SG-CPAS-026-2018</t>
  </si>
  <si>
    <t>EDWIN VARGAS POVEDA</t>
  </si>
  <si>
    <t>PRESTAR SERVICIOS DE APOYO A LA GESTION A LA DIRECCION DE ATENCION AL CIUDADANO EN EL DESARROLLO DE LAS ACTIVIDADES RELACIONADAS CON LA PUESTA EN MARCHA DE LOS PUNTOS DE ATENCION E INFORMACION DE LA GOBERNACION POING SEDE ADMINISTRATIVA</t>
  </si>
  <si>
    <t>SG-CPS-027-2018</t>
  </si>
  <si>
    <t>DIEGO ARMANDO ORTEGA SEGURA</t>
  </si>
  <si>
    <t>PRESTAR SERVICIOS DE APOYO A LA GESTION EN EL DESARROLLO DE LAS ACTIVIDADES OPERATIVAS ACARGO DE LA DIRECCION DE ATENCION AL CIUDADANO</t>
  </si>
  <si>
    <t>SG-CPS-031-2018</t>
  </si>
  <si>
    <t>JOHAN MAURICIO TORRES VARGAS</t>
  </si>
  <si>
    <t>PRESTAR SERVICIOS PROFESIONALES DE ORDEN JURIDICO PARA ASESORAR A LA DIRECCION DE BIENES E INVENTARIOS DE SECRETARIA GENERAL EN MATERIA INMOBILIARIA Y CONTRATACION ESTATAL</t>
  </si>
  <si>
    <t>SG-CPS-032-2018</t>
  </si>
  <si>
    <t>MARIA GLADYS HERNANDEZ CHOLO</t>
  </si>
  <si>
    <t>PRESTAR SERVICIOS DE APOYO A LA GESTION A LA DIRECCION DE SERVICIOS ADMINISTRATIVOS EN EL DESARROLLO DE LAS ACTIVIDADES RELACIONADAS CON LA OPERACION DEL PARQUE AUTOMOTOR DE LA GOBERNACION DE CUNDINAMARCA</t>
  </si>
  <si>
    <t>SG-CPS-033-2018</t>
  </si>
  <si>
    <t>OSCAR ORLANDO RAMOS GUTIERREZ</t>
  </si>
  <si>
    <t>PRESTACION DE SERVICIOS PROFESIONALES A LA SECRETARIA DE AGRICULTURA Y DESARROLLO RURAL PARA APOYAR EL FORTALECIMIENTO A LOS PROYECTOS DE INFRAESTRUCTURA PRODUCTIVA DEL DEPARTAMENTO DE CUNDINAMARCA, REGISTRADOS EN EL ICCU Y EN EL BANCO DE PROYECTOS DEPARTAMENTAL DE LA SECRETARIA DE PLANEACION</t>
  </si>
  <si>
    <t>SG-CPS-034-2018</t>
  </si>
  <si>
    <t xml:space="preserve">SECRETARIA DE AGRICULTURA Y DESARROLLO RURAL </t>
  </si>
  <si>
    <t>PRESTAR SERVICIO PROFESIONALES PARA APOYAR A LA DIRECCION DE ATENCION AL CIUDADANO EN EL FORTALECIMIENTO DE LA CULTURA DE SERVICIO COMO ESTRATEGIA GERENCIAL EN EL SECTOR CENTRAL DEL DEPARTAMENTO DE CUNDINAMARCA</t>
  </si>
  <si>
    <t>SG-CPS-035-2018</t>
  </si>
  <si>
    <t>CAROL ADRIANA RUIZ PEÑA</t>
  </si>
  <si>
    <t>RESTAR LOS SERVICIOS PROFESIONALES PARA APOYAR A LA DIRECCION DE ATENCION AL CIUDADANO EN EL DESARROLLO DE LA MEDICION Y LA GENERACION DE EXTRATEGIAS PARA LA SATISFACCION DEL CIUDADANO</t>
  </si>
  <si>
    <t>SG-CPS-036-2018</t>
  </si>
  <si>
    <t>DORYS CELEITA RIVEROS</t>
  </si>
  <si>
    <t>PRESTAR SERVICIOS PROFESIONALES DE ASESORIA JURIDICA EN MATERIA DE CONTRATACION ESTATAL, ASI COMO EN EL APOYO DE TODOS LOS TRAMITES NECESARIOS EN LAS DIFERENTES ETAPAS DE LOS PROCESOS DE SELECCION DE CONTRATISTAS QUE ADELANTE LA SECRETARIA DE AGRICULTURA Y DESARROLLO RURAL DEL DEPARTAMENTO DE CUNDINAMARCA</t>
  </si>
  <si>
    <t>SG-CPS-037-2018</t>
  </si>
  <si>
    <t>CARLOS FABIO TAPIAS MALAGON</t>
  </si>
  <si>
    <t xml:space="preserve">SECRETARIA DE MINAS </t>
  </si>
  <si>
    <t>PRESTAR SERVICIOS DE APYO A LA DIRECCION DE GESTION DOCUMENTAL DE LA SECRETARIA GENERAL EN DESARROLLO DE LAS ACTIVIDADES Y OPERATIVAS QUE SE REQUIERAN</t>
  </si>
  <si>
    <t>SG-CPS-038-2018</t>
  </si>
  <si>
    <t>JORGE ENRIQUE ORTIZ NIETO</t>
  </si>
  <si>
    <t>PRESTAR SERVICIOS PROFESIONALES PARA APOYAR A LA SECRETARIA DE MINAS, ENERGIA Y GAS DE LA GOBERNACION DE CUNDINAMARCA EN LA GESTION DE LOS PROCESOSO Y PROYECTOS QUE ESTA ADELANTA EN LOS SECTORES DE MINERIA</t>
  </si>
  <si>
    <t>SG-CPS-039-2018</t>
  </si>
  <si>
    <t>FLORENTINO RUGUE BOLIVAR</t>
  </si>
  <si>
    <t>PRESTACION DE SERVICIOS PROFESIONALES PARA APOYAR JURIDICAMENTE A LA SECRETARIA DE MINAS, ENERGIA Y GAS EN LA EVALUACION, CONTESTACION Y SEGUIMIENTO DE LAS DIFERENTES ACCIONES CONSTITUCIONALES Y DERECHOS DE PETICION RELACIONADOS CON MINERIA, ENERGIA Y GAS</t>
  </si>
  <si>
    <t>23/01/218</t>
  </si>
  <si>
    <t>SG-CPS-040-2018</t>
  </si>
  <si>
    <t>SG-CPS-041-2018</t>
  </si>
  <si>
    <t>ARNOLD YAMIT TORRES FRANCO</t>
  </si>
  <si>
    <t>PRESTAR SERVICIOS PROFESIONALES DE ORDEN JURIDICO PARA APOYAR AL DESPACHO DEL SECRETARIO DE INTEGRACION REGIONAL EN LOS ASUNTOS DE SU COMPETENCIA</t>
  </si>
  <si>
    <t>SSG-CPS-042-2018</t>
  </si>
  <si>
    <t>SECRETARIA DE INTEGRACION REGIONAL</t>
  </si>
  <si>
    <t>PRESTAR SERVICIOS DE APOYO A LA GESTION A LA DIRECCION DE ATENCION AL CIUDADANO EN EL DESARROLLO DE LAS ACTIVIDADES RELACIONADAS CON LA DESCONCENTRACION DE LOS SERVICIOS Y TRAMITES EN LOS PUNTOS DE ORIENTACION E INFORMACION DE LA GOBERNACION DE CUNDINAMARCA POING</t>
  </si>
  <si>
    <t>SG-CPS-043-2018</t>
  </si>
  <si>
    <t>ROSA GERALDINE CIFUENTES CASTRO</t>
  </si>
  <si>
    <t>PRESTAR SERVICIOS DE APOYO A LA GESTION A LA SECRETARIA GENERAL DIRECCION DE ATENCION AL CIUDADANO EN LA EJECUCION DE LAS ACTIVIDADES RELACIONADAS CON LA DESCONCENTRACION DE LA OFERTA INSTITUCIONAL DEL DEPARTAMENTO</t>
  </si>
  <si>
    <t>SG-CPS-044-2018</t>
  </si>
  <si>
    <t>DIEGO ARMANDO TORRES BARRANTES</t>
  </si>
  <si>
    <t>PRESTAR LOS SERVICIOS PROFESIONALES COMO MAESTRO DE CEREMONIA DE TODO TIPO DE EVENTOS Y ACTOS PROTOCOLARIOS A CARGO DEL SEÑOR GOBERNADOR Y SECRETARIOS DE DESPACHO DEL GABINETE DEPARTAMENTAL, ASI COMO EN LA LOCUCION DE PIEZAS AUDIOVISUALES Y ACOMPAÑAMIENTO A LA GESTION DE LA SECRETARIA DE PRENSA Y COMUNICACIONES DE LA GOBERNACION DE CUNDINAMARCA</t>
  </si>
  <si>
    <t>SG-CPS-045-2018</t>
  </si>
  <si>
    <t>GERMAN ROBERTO JULA</t>
  </si>
  <si>
    <t>PRESTAR SERVICIOS DE APOYO A LA GESTION A LA SECRETARIA GENERAL  - DIRECCION DE ATENCION AL CIUDADANO EN LA EJECUCION DE LAS ACTIVIDADES RELACIONADAS CON LA DESCONCENTRACION DE LA OFERTA INSTITUCIONAL DEL DEPARTAMENTO</t>
  </si>
  <si>
    <t>SG-CPS-046-2018</t>
  </si>
  <si>
    <t>OMAR FRANCISCO TORRES SUAREZ</t>
  </si>
  <si>
    <t>PRESTAR SERVICIOS PROFESIONALES PARA BRINDAR SOPORTE JURIDICOA LA DIRECCION DE GESTION DOCUMENTAL EN LA EJECUCION DE ACTIVIDADES RELACIONADAS CON LOS TRAMITES Y ASUNTOS DE CARACTER ADMINISTRATIVO QUE LA MISMA ADELANTE</t>
  </si>
  <si>
    <t>SG-CPS-047-2018</t>
  </si>
  <si>
    <t>LUIS HERNANDO VELANDIA BELTRAN</t>
  </si>
  <si>
    <t>PRESTAR SERVICIOS PROFESIONALES PARA APOYAR A LA SECRETARIA DE AMBIENTE  EN LA CONSTRUCCION DEL DIAGNOSTICO DEL ESTADO ACTUAL DE LOS PLANES DE GESTION INTEGRAL DE RESULTADOS SOLIDOS- PGIRS, PLANES DE USO EFICIENTE Y AHORRO DE AGUA - PUEAA DE LOS MUNICIPIOS DE CUNDINAMARCA Y EL PLAN INSTITUCIONAL DE GESTION AMBIENTAL - PIGA DE LA SEDE ADMINISTRATIVA DEL DEPARTAMENTO DE CUNDINAMARCA</t>
  </si>
  <si>
    <t>SG-CPS--048-2018</t>
  </si>
  <si>
    <t>BIBIANA GYSELA PEÑA BUENO</t>
  </si>
  <si>
    <t>PRESTAR SERVICIOS DE APOYO A LA GESTION EN LA DIRECCION DE ATENCION AL CIUDADANO EN EL DESARROLLO DE ACTIVIDADES INHERENTES A DICHA DEPANDENCIA ESPECIALMENTE EN EL PROCESO DE ATENCION DE LOS CANALES PRECENCIALES, VIA TELEFONICA Y VIRTUAL</t>
  </si>
  <si>
    <t>SG-CPS-049-2018</t>
  </si>
  <si>
    <t>DIEGO FELIPE FANDIÑO HERNANDEZ</t>
  </si>
  <si>
    <t>PRESTAR LOS SERVICIOS PROFESIONALES A LA SECRETARIA DE PRENSA Y COMUNICACIONES PARA APOYAR EL SEGUIMIENTO DE LAS ACTIVIDADES QUE DESARROLLEN EN LA EJECUCION DEL PLAN DE COMUNICACIONES DE LA GOBERNACION</t>
  </si>
  <si>
    <t>SG-CPS-051-2018</t>
  </si>
  <si>
    <t>ANA CECILIA GARCIA PULIDO</t>
  </si>
  <si>
    <t>PRESTAR SERVICIOS DE APOYO A LA GESTION A LA DIRECCION DE ATENCION AL CIUDADANO EN EL DESARROLLO DE LAS ACTIVIDADES OPERATIVAS QUE ESTA ADELANTE</t>
  </si>
  <si>
    <t>SG-CPS-052-2018</t>
  </si>
  <si>
    <t>JAVIER DAVID CORTES PEREZ</t>
  </si>
  <si>
    <t>PRESTAR SERVICIOS PROFESIONALES PARA APOYAR A LA SECRETARIA DE PRENSA Y COMUNICACIONES EN LA IMPLEMENTACION DE LA ESTRATEGI DE COMUNICACION DE LA GOBERNACION DE CUNDINAMARCA APARTIR DE LA CREACION Y DISEÑO DE PIEZAS GRAFICAS DE COMUNICACION DE LA IMAGEN "UNIDOS PODEMOS MAS" QUE DIVULGARAN POR DIFERENTES CANALES DE COMUNICACION DE LA ENTIDAD</t>
  </si>
  <si>
    <t>SG-CPS-053-2018</t>
  </si>
  <si>
    <t>ART BOARD DISEÑO Y PUBLICIDAD SAS - JUAN CARLOS PEÑUELA BOLIVAR</t>
  </si>
  <si>
    <t>PRESTAR SERVICIOS PROFESIONALES PARA APOYAR A LA SECRETARIA DE AGRICULTURA Y DESARROLLO RURAL EN LA FORMULACION Y ESTRUCTURACION DE LOS PROYECTOS DE INVERSION FINANCIADOS POR EL SITEMA GENERAL DE REGALIAS Y OTRAS FUENTES DE FINANCIACION</t>
  </si>
  <si>
    <t>SG-CPS-054-2018</t>
  </si>
  <si>
    <t>JAIRO ALONSO OROZCO</t>
  </si>
  <si>
    <t>PRESTAR SERVICIO DE APOYO A LA GESTION A LA DIRECCION DE ATENCION AL CIUDADANO EN LA REALIZACION DE ACTIVIDADES DE DIGITACION DE INFORMACION Y ATENCION AL USUARIO</t>
  </si>
  <si>
    <t>SG-CPS-056-2018</t>
  </si>
  <si>
    <t>JULIO ANDRES GARCIA FONSECA</t>
  </si>
  <si>
    <t xml:space="preserve">SECRETARIA GENERAL </t>
  </si>
  <si>
    <t>PRESTAR SERVICIOS PROFESIONALES PARA EL FORTALECIMIENTO DE LOS PROCEDIMIENTOS FINANCIEROS Y PRESUPUESTALES QUE SE ADELANTAN EN LA DIRECCION DE SERVICIOS ADMINISTRATIVOS DE LA SECRETARIA GENERAL</t>
  </si>
  <si>
    <t>SG-CPS-057-2018</t>
  </si>
  <si>
    <t>HAROLD ESCOBAR LOZANO</t>
  </si>
  <si>
    <t>PRESTAR SERVICIOS DE APOYO A LA DIRECCION DE GESTION DOCUMENTAL EN ACTIVIDADES DE CONTROL Y SEGUIMIENTO FINANCIERO EN LA EJECUCION DE CONTRATOS, ASI COMO EN EL DESARROLLO DE LAS DEMAS ACTIVIDADES RELACIONADAS CON LOS PROCESOS ARCHIVISTICOS DE CONFORMIDAD CON LA NORMATIVIDAD ARCHIVISTICA VIGENTE</t>
  </si>
  <si>
    <t>SG-CPS.058-2018</t>
  </si>
  <si>
    <t>JORGE ARMANDO PALTA BARRERA</t>
  </si>
  <si>
    <t>PRESTAR SERVICIOS PROFESIONALES PARA APOYAR A LA DIRECION DE ATENCION AL CIUDADANO EN LA PROMOCION DE CANALES DE INFORMACION EN LOS PROCESOS DE ATENCION A LOS USUARIOS EXTERNOS</t>
  </si>
  <si>
    <t>SG-CPS-059-2018</t>
  </si>
  <si>
    <t>DIANA MILENA CEPEDA CASTRO</t>
  </si>
  <si>
    <t xml:space="preserve">PRESTAR SERVICIOS PROFESIONALES  PARA ASESORAR A LA JEFATURA DE BUEN GOBIERNO EN LA GESTION, IMPLEMENTACION Y REVISION DE PROGRAMAS Y PROYECTOS INSTITUCIONALES, ENCARGADOS A FORTALECER LOS MODELOS DE TRANSPARENCIA Y BUEN GOBIERNO  EN EL MARCO DEL PLAN DE DESARROLLO - UNIDOS PODEMOS MAS </t>
  </si>
  <si>
    <t>SG-CPS-060-2018</t>
  </si>
  <si>
    <t>ELVIRA INES GRAZON MORENO</t>
  </si>
  <si>
    <t>PRESTAR LOS SERVICIOS PROFESIONALES A LA SECRETARIA DE PRENSA Y COMUNICACIONES PARA APOYAR LA REALIZACION DE LAS DIFERENTES LABORES PERIODISTICAS QUE REQUIERA LA ENTIDAD EN CUMPLIMIENTO DEL PLAN DE MEDIOS DE LA GOBERNACION DE CUNDINAMARCA</t>
  </si>
  <si>
    <t>SG-CPS-061-2018</t>
  </si>
  <si>
    <t>MARTHA CECILIA BELTRAN VARGAS</t>
  </si>
  <si>
    <t>PRESTAR SERVICIOS DE APOYO TECNICO A LA DIRECCION DE ATENCION AL CIUDADANO EN EL TRAMITE Y SEGUIMIENTO A LAS PETICIONES, QUEJAS Y RECLAMOS QUE SE ALLEGUEN POR PARTE DE LA CIUDADANIA ATRAVES DE LAS REDES SOCIALES</t>
  </si>
  <si>
    <t>SG-CPS-062-2018</t>
  </si>
  <si>
    <t>JULY CAMILA VACA LOZANO</t>
  </si>
  <si>
    <t>PRESTAR LOS SERVICIOS DE APOYO A LA DIRECCION DE GESTION DOCUMENTAL Y AL CONSEJO DEPARTAMENTAL DE ARCHIVOS DE CUNDINAMARCA EN EL SOPORTE DE LOS SISTEMAS INFORMATICOS Y DE LAS HERRAMIENTAS TECNOLOGICAS DE LOS SERVICIOS DE ARCHIVO, GESTION DOCUMENTAL Y LA CORRESPONDENCIA DE LA GOBERNACION DE CUNDINAMARCA</t>
  </si>
  <si>
    <t>SG-CPS-063-2018</t>
  </si>
  <si>
    <t>EDWIN ERNESTO ANDRADE AYALA</t>
  </si>
  <si>
    <t>PRESTAR SERVICIOS PROFESIONALES PARA APOYAR A LA SECRETARIA GENERAL EN LA SUPERVISION DE LOS CONTRATOS O CONVENIOS QUE SE SUSCRIBAN EN DESARROLLO DE SUS FUNCIONES</t>
  </si>
  <si>
    <t>PUBLICIDAD EN PAGINAS AMARILLAS,DIRECTORIOS COMERCIALES O DE SERVICIOS</t>
  </si>
  <si>
    <t>5 MESES</t>
  </si>
  <si>
    <t>Publicidad en periodicos</t>
  </si>
  <si>
    <t>AVISOS INFORMATIVOS DE BIENES INMUEBLES QUE NO TIENEN UNA ACTIVIDAD ECONÓMICA DEFINIDA Y SON PROPIEDAD DEL DEPARTAMENTO DE CUNDINAMARCA</t>
  </si>
  <si>
    <t>Minima cuantía</t>
  </si>
  <si>
    <t>Servicio de abastecimiento de combustible para vehiculos</t>
  </si>
  <si>
    <t>CONTRATAR LAS PÓLIZAS DE SEGUROS REQUERIDAS  PARA LA ADECUADA PROTECCIÓN DE LOS BIENES E INTERESES PATRIMONIALES QUE SEAN PROPIEDAD DEL DEPARTAMENTO DE CUNDINAMARCA O DE AQUELLOS QUE ESTÁN BAJO SU RESPONSABILIDAD Y CUSTODIA, O POR LOS CUALES SEA O LLEGARE A SER LEGALMENTE RESPONSABLE, ASÍ COMO LA PÓLIZA DE RESPONSABILIDAD CIVIL PARA SERVIDORES PÚBLICOS – PERDIDA FISCAL Y GASTOS DE DEFENSA.</t>
  </si>
  <si>
    <t>PRESTAR SERVICIOS DE ASESORIA ESPECIALZADA, A TRAVÉS DEL MODELO DE ASESORÍA VIRTUAL DISEÑADO PARA LAS ALCALDÍAS DEL DEPARTAMENTO, EN LA IMPLEMENTACIÓN DEL PROGRAMA DE GESTIÓN DOCUMENTAL Y DE LOS DISTINTOS INSTRUMENTOS ARCHIVISTICOS REQUERIDOS POR LA LEY GENERAL DE ARCHIVOS</t>
  </si>
  <si>
    <t>PRESTAR SERVICIOS DE  ASESORIA A LA DIRECCION DE GESTION DOCUMENTAL DE LA SECRETARIA GENERAL Y AL CONSEJO DEPARTAMENTAL DE ARCHIVO EN LA EJECUCIÓN DE ACTIVIDADES RELACIONADAS CON PROCESOS ARCHIVISTICOS, MEDIANTE LA EVALUACIÓN TÉCNICA Y ASESORIA PROFESIONAL DE LOS DISTINTOS INSTRUMENTOS ARCHIVISTICOS PRESENTADOS POR LAS ENTIDADES QUE HACEN PARTE DE LA JURISDICIÓN DEL CONSEJO DEPARTAMENTAL DE ARCHIVOS.</t>
  </si>
  <si>
    <r>
      <t>PRESTAR LOS SERVI</t>
    </r>
    <r>
      <rPr>
        <sz val="10"/>
        <color theme="1"/>
        <rFont val="Calibri"/>
        <family val="2"/>
      </rPr>
      <t>CIOS DE CAPACITACIÓN A TRAVÉS DE UN DIPLOMADO DE GESTIÓN DOCUMENTAL PARA EL MANEJO DE INSTRUMENTOS ARCHIVÍSTICOS, DIRIGIDO A LOS FUNCIONARIOS DE LAS ENTIDADES QUE HACEN PARTE DE LA JURISDICCIÓN DEL CONSEJO DEPARTAMENTAL DE ARCHIVOS DE CUNDINAMARCA</t>
    </r>
  </si>
  <si>
    <t>FORMULAR Y ELABORAR LOS PROGRAMAS ESPECIFICOS DEL PGD PARA EL SECTOR CENTRAL DE LA GOBERNACIÓN DE CUNDINAMARCA, DE CONFORMIDAD CON LA NORTIVIDAD ARCHIVISTICA VIGENTE</t>
  </si>
  <si>
    <t>ELABORAR  EL BANCO TERMINOLÓGICO Y LA TABLA DE CONTROL DE ACCESO DE LOS DOCUMENTOS DEL SECTOR CENTRAL DE LA GOBERNACIÓN DE CUNDINAMARCA ASI COMO EL ANALISIS Y ACTUALIZACIÓN DE LOS PROCESOS DE GESTIÓN DOCUMENTAL DE ESTA ENTIDADAD, DE CONFORMIDAD CON LA NORTIVIDAD ARCHIVISTICA VIGENTE</t>
  </si>
  <si>
    <t>0-0101</t>
  </si>
  <si>
    <t xml:space="preserve">6 MESES </t>
  </si>
  <si>
    <t>SG-CPS-029-2018</t>
  </si>
  <si>
    <t>DAIRO GIOVANNI RODRIGUEZ AGATON</t>
  </si>
  <si>
    <t>PRESTACION DE SERVICIOS PROFESIONALES A LA SECRETARIA GENERAL EN EL DESARROLLO DE LOS PROYECTOS INSTITUCIONALES DE MANTENIMIENTO, ADECUACION Y/O CONSTRUCCION EN LOS BIENES INMUEBLES DE PROPIEDAD DEL DEPARTAMENTO Y POR LOS QUE ESTA SEA RESPONSABLE</t>
  </si>
  <si>
    <t>SG-CPS-028-2018</t>
  </si>
  <si>
    <t>FORMULAR Y ELABORAR EL SISTEMA INTEGRADO DE CONSERVACION - SIC DEL SECTOR CENTRAL DE LA GOBERNACIÓN DE CUNDINAMARCA, DE CONFORMIDAD CON LA NORTIVIDAD ARCHIVISTICA VIGENTE</t>
  </si>
  <si>
    <t>PRESTAR SERVICIOS PROFESIONALES PARA APOYAR A LA DIRECCION DE SERICIOS ADMINISTRATIVOS EN ANALISIS DE CUENTAS CONTABLES, REGISTROS DE INGRESOS, EGRESOS,DERECHOS, OBLIGACIONES Y DE LAS RETENCIONES EN LA FUENTE GENERADAS POR LA SECRETARIA GENERAL A TRAVES DE SUS SISTEMA DE INFORMACION FINANCIERA IMPLEMENTADOS EN LA ENTIDAD ASI COMO EN EL DESARROLLO DE LAS DEMAS ACTIVIDADES CONTABLES Y DE EJECUCION FINANCIERA QUE LA MISMA REQUIERA</t>
  </si>
  <si>
    <t>7000091031 - 7000091657</t>
  </si>
  <si>
    <t>SG-CPS-050-2018</t>
  </si>
  <si>
    <t>CARLOS ARTURO PINTO BALLEN</t>
  </si>
  <si>
    <t>PRESTAR SERVICIOS PROFESIONALES PARA APOYAR A LA SECRETARIA GENERAL EN LA SUPERVISION DE LOS CONTRATOS O CONVENIOS QUE SE SUSCRIBAN CON OCASION AL MANTENIMIENTO Y/O ADECUACION DE LOS BIENES INMUEBLES DEL DEPARTAMENTO O POR LOS CUALES ES LEGALMENTE RESPONSABLE</t>
  </si>
  <si>
    <t xml:space="preserve">7 MESES </t>
  </si>
  <si>
    <t>SG-CPS-030-2018</t>
  </si>
  <si>
    <t>YAN CARLOS ANAYA LIZCANO</t>
  </si>
  <si>
    <t>SG-CPS-073-2018</t>
  </si>
  <si>
    <t>JOSE ORLANDO NUÑEZ GORDILLO</t>
  </si>
  <si>
    <t>1-0101</t>
  </si>
  <si>
    <t>CONSTITUCIÒN PASIVO EXIGIBLE IMPRENTA NACIONAL</t>
  </si>
  <si>
    <t>Secretaria General / Direcciòn de Servicios Administrativos</t>
  </si>
  <si>
    <t xml:space="preserve">Adiciòn No. 2 SG 079 - 2016 CONTRATAR LOS SEGUROS QUE AMPAREN LOS INTERESES PATRIMONIALES ACTUALES Y FUTUROS ASI COMO LOS BIENES DE PROPIEDAD DEL DEPARTAMENTO DE CUNDINAMARCA  QUE ESTEN BAJO SU RESPONSABILIDADY CUSTODIA Y AQUELLOS QUE SEAN ADQUIRIDOS PARA DESARROLLAR LAS FUNCIONES INHERENTES A SU ACTIVIDAD.
LAS POLIZAS A CONTRATAR SON LAS SIGUIENTES: tODO RIESGO DAÑOS MATERILAES, CASCO BARCO, TRANSPORTE DE VALORES, TRANSPORTE DE MERCANCIAS, INFIDELIDAD Y RIESGOS FINANCIEROS, RESPONSABILIDAD CIVIL CONTRACTUAL, RESPONSABILIDAD CIVIL EXTRACONTRACTUAL, RESPONSABILIDAD CIVIL SERVIDORES PUBLICOS, MANEJO GLOBAL, AUTOMOVILES, SOAT.
</t>
  </si>
  <si>
    <t>5 meses</t>
  </si>
  <si>
    <t>TOTAL DIRECCIÒN ADMINISTRATIVA</t>
  </si>
  <si>
    <t>PARTICIPACIÒN EN PRESUPUESTO TOTAL DE LA SECRETARIA GENERAL</t>
  </si>
  <si>
    <t>Secretaria General / Dirección de Administrativa  / Jose Gabriel Medina Bravo</t>
  </si>
  <si>
    <t>ADICION REMUNE</t>
  </si>
  <si>
    <t>TOTAL + ADICI REMUNE</t>
  </si>
  <si>
    <t>REMUNERACION</t>
  </si>
  <si>
    <t>PAGO IMPUESTOS VEHÍCULOS PROPIEDAD DEL DEPARTAMENTO DE CUNDINAMARCA</t>
  </si>
  <si>
    <t>ADICIÓN No. 1 ORDEN DE COMPRA No. 22389/2017:  CONTRATAR EL SUMINISTRO DE  COMBUSTIBLE   PARA LOS VEHÍCULOS DEL NIVEL CENTRAL DE LA ADMON. DEPARTAMENTAL</t>
  </si>
  <si>
    <t>GR:4:4-06-02-575</t>
  </si>
  <si>
    <t>PAGO DE IMPUESTO PREDIAL A INMUEBLES DE BOGOTA D.C.</t>
  </si>
  <si>
    <t>SG-CMC-127-2018</t>
  </si>
  <si>
    <t>SUMINISTRO DE INSUMOS DE CAFETERIA PARA LAS DIFERENTES DEPENDENCIAS DEL NIVEL CENTARL DEL DEPARTAMENTO DE CUNDINAMARCA</t>
  </si>
  <si>
    <t>SUMIMAS S.A.S.</t>
  </si>
  <si>
    <t xml:space="preserve"> Dirección Administrativa</t>
  </si>
  <si>
    <t>TRASLADO PRESUPUESTAL SECRETARIA GENERAL</t>
  </si>
  <si>
    <t>SUMINISTRO INSUMOS DE OFICINA</t>
  </si>
  <si>
    <t>CAJA MENOR  SECRETARIA GENERAL</t>
  </si>
  <si>
    <t>Adición No. 1. REALIZAR EL DISEÑO. DIAGRAMACIÓN, DIGITACIÓN Y CORRECCIÓN DE LA GACETA DEPARTAMENTAL</t>
  </si>
  <si>
    <t>TRASLADO PRESUPUESTAL ($280.000.000 seguros - $200.000.000 MP 575 - $71.050.000 MP 574)</t>
  </si>
  <si>
    <t xml:space="preserve">TOCANCIPA </t>
  </si>
  <si>
    <t>49100000 55121715</t>
  </si>
  <si>
    <t>Adquisición de condecoraciones y banderas para los diferentes actos protocolarios que adelanta el Departamento de Cundinamarca</t>
  </si>
  <si>
    <t>REEMBOLSO CAJA MENOR</t>
  </si>
  <si>
    <t xml:space="preserve">
CONTRATAR EL SERVICIO DE CORREO Y MENSAJERÍA EXPRESA PARA TRAMITAR LA CORRESPONDENCIA, ASÍ COMO LOS REQUERIMIENTOS DE IMPOSICIÓN DE NOTIFICACIONES REMITIDOS POR LAS DEPENDENCIAS DEL SECTOR CENTRAL DE LA GOBERNACIÓN DE CUNDINAMARCA.
</t>
  </si>
  <si>
    <t>PAGO IMPU VEHICULOS DPTO</t>
  </si>
  <si>
    <t>PAGO IMP PRDIAL BOGOTA</t>
  </si>
  <si>
    <t>PAGO IMP VEHI PARQUE AUT DEL DPTO C/MARCA</t>
  </si>
  <si>
    <t>PUBLICACIONES PERIODICAS</t>
  </si>
  <si>
    <t>3-1400</t>
  </si>
  <si>
    <t>CREDITO POR MEDIO DE DECRETO 078 DE 28 DE MARZO DE 2018</t>
  </si>
  <si>
    <t xml:space="preserve">CONTRATAR VIGENCIA FUTURA PARA EL SERVICIO DE CONTACT CENTER PARA LA GOBERNACIÓN DE CUNDINAMARCA CON EL FIN DE ATENDER LOS REQUERIMIENTOS DE LA CIUDADANIA EN GENERAL </t>
  </si>
  <si>
    <t>RECURSOS TASA DE REGISTRO</t>
  </si>
  <si>
    <t>CONTRATAR VIGENCIA FUTURA EL ARRENDAMIENTO DE BIENES INMUEBLES, LOCALES Y OFICINAS DONDE FUNCIONA LA SEDE ADMINISTRATIVA DE LA GOBERNACIÓN DE CUNDINAMARCA</t>
  </si>
  <si>
    <t>CREDITO POR MEDIO DE DECRETO 122 DE 22 DE MAYO DE 2018</t>
  </si>
  <si>
    <t>Almacenaje de archivos de carpetas</t>
  </si>
  <si>
    <t>RECURSOS TASA DE REGISTRO - RECURSOS ORDINARIOS</t>
  </si>
  <si>
    <t>3-1400 / 0-0100</t>
  </si>
  <si>
    <t>CONTRATAR LA VIGENCIA FUTURA PARA ASEGURAMIENTO DE LA INFORMACIÓN Y ADMINISTRACIÓN INTEGRAL DE ARCHIVO</t>
  </si>
  <si>
    <t>CONTRATAR VIGENCIAS FUTURAS DE LA REALIZACIÓN, EL DISEÑO, DIAGRAMACIÓN, DIGITACIÓN Y CORRECCIÓN DE LA GACETA DEPARTAMENTAL</t>
  </si>
  <si>
    <t xml:space="preserve">ADICIÓN CONTRATAR SG 208 - 2017 SUSCRITO CON LA EMPRESA INMOBILIARIA Y DE SERVICIOS LOGISTICOS DE CUNDINAMARCA CUYO OBJETO ES EL ARRENDADOR ENTREGARA EN CALIDAD DE ARRENDAMIENTO AL ARRENDATARIO LOS BIENES INMUEBLES (LOCALES Y OFICINAS) DONDE FUNCIONA LA SEDE ADMINISTRATIVA DE LA GOBERNACIÓN DE CUNDINAMARCA SEGÚN IDENTIFICACIÓN DE UBICACIÓN, AREA Y OCUPANTE QUE SE RELACIONA EN EL ANEXO UNICO, QUE FORMA PARTE INTEGRAL DEL PRESENTE CONTRATO. </t>
  </si>
  <si>
    <t>LA EMPRESA INMOBILIARIA Y DE SERVICIOS LOGISTICOS DE CUNDINAMARCA SE COMPROMETE CON EL DEPARTAMENTO DE CUNDINAMARCA  - SECRETARIA GENERAL A PRESTAR SERVICIOS DE APOYO LOGÍSTICO CON EL FIN DE PROMOVER LA DESCONCENTRACIÓN DE LA OFERTA INSTITUCIONAL A TRAVÉS DE LA REALIZACIÓN DE 3 FERIAS DEPARTAMENTALES EN TRES DE SUS CABECERAS PROVINCIALES DEL DEPARTAMENTO DE CUNDINAMARCA.</t>
  </si>
  <si>
    <t>OTORGAR A LA GOBERNACIÓN DE CUNDINAMARCA - SECRETARIA GENERAL LA LICENCIA DE USO NO EXCLUSIVO DEL SISTEMA DE COLECCIÓN, PROCESAMIENTO Y ANÁLISIS DE LOS DATOS DE INFORMACIÓN QUE ALLEGA LA CIUDADANÍA A TRAVÉS DE LOS CANALES VIRTUALES CON LOS QUE CUENTA LA GOBERNACIÓN DE CUNDINAMARCA.</t>
  </si>
  <si>
    <t>Servicios de procesamiento y preparación de datos</t>
  </si>
  <si>
    <t>LA IMPRENTA NACIONAL DE COLOMBIA SE COMPROMETE CON EL DEPARTAMENTO DE CUNDINAMARCA - SECRETARIA GENERAL - ATENCIÓN AL CIUDADANO A SUMINISTRAR EL MATERIAL P.O.P DE CONFORMIDAD CON LAS ESPECIFICACIONES TÉCNICAS COMO HERRAMIENTO DIDACTICA, PEDAGÓGICA Y COMUNICATIVA QUE PERMITA DIFUNDIR EL PROTOCOLO DE ATENCIÓN AL CIUDADANO.</t>
  </si>
  <si>
    <t>Publicidad difundida</t>
  </si>
  <si>
    <t>Motocicletas</t>
  </si>
  <si>
    <t>IMPUESTOS, TASAS Y MULTAS</t>
  </si>
  <si>
    <t>PAGO IMPUESTO PREDIAL MUNICIPIOS</t>
  </si>
  <si>
    <t>PAGO IMPUESTO VEHICULOS PARQUE AUTOMOTOR</t>
  </si>
  <si>
    <t>PAGO IMPUESTO PREDIAL DISTRITO</t>
  </si>
  <si>
    <t>PAGO IMPUESTO VEHICULOS DEL DEPARTAMENTO</t>
  </si>
  <si>
    <t>SGCMC-131-18</t>
  </si>
  <si>
    <t>INFARMED S.A.S.</t>
  </si>
  <si>
    <t>SG-CMC129-18</t>
  </si>
  <si>
    <t>K10 DESING S.A.S.</t>
  </si>
  <si>
    <t xml:space="preserve"> ADQUISICION DE CONDECORACIONES Y BANDERAS PARA LAS DIFERENTES ACTOS PROTOCOLARIOS QUE ADELANTA EL DEPARTAMENTO DE CUNDINAMARCA</t>
  </si>
  <si>
    <t>SGCMC-128-18</t>
  </si>
  <si>
    <t xml:space="preserve"> CONTRATAR EL SERVICIOS DE MANTENIMIENTO PREVENTIVO Y CORRECTIVO INCLUIDA LA MANO DE OBRA Y SUMINISTRO DE REPUESTOS NUEVOS ORIGINALES, MATERIALES, INSUMOS Y/O ADECUACION PARA EL PARQUE AUTOMOTOR Y PLANTAS ELECTRICAS DE PROPIEDAD O AL SERVICIOS DEL DEPARTAMENTO DE CUNDINAMARCA SECTOR CENTRAL Y A QUELLOS POR LOS QUE LLEGASE A SER RESPONSABLES</t>
  </si>
  <si>
    <t xml:space="preserve"> CONTRATAR LA PUBLICACION DE AVISOS Y ACTOS ADMINISTRATIVOS EN UN DIARIO DE AMPLIA CIRCULACION A NIVEL NACIONAL Y DEPARTAMENTALQUE REQUIERA EL NIVEL CENTRAL DE LA GOBERNACION DE CUNDINAMARCA</t>
  </si>
  <si>
    <t xml:space="preserve"> V,FUTURA SG-CDCTI-218-2017</t>
  </si>
  <si>
    <t>EMPRESA INMOBILIARIA Y DE SERVICIOS</t>
  </si>
  <si>
    <t>LUZ ELENA CADAVID CASTRO</t>
  </si>
  <si>
    <t>FLORENCIO SANCHEZ</t>
  </si>
  <si>
    <t>PINEDA CONSULTING SAS</t>
  </si>
  <si>
    <t>ANA SOFIA ACOSTA GONZALEZ</t>
  </si>
  <si>
    <t xml:space="preserve"> OTROSI 1 SG-CD-226.2017</t>
  </si>
  <si>
    <t xml:space="preserve"> OTROSI 1 SG-CD-282-2017</t>
  </si>
  <si>
    <t xml:space="preserve"> OTROSI 1 SG-CDA 229-2017</t>
  </si>
  <si>
    <t xml:space="preserve"> OTROSI 1 SG-CD-220-2017</t>
  </si>
  <si>
    <t xml:space="preserve"> HASTA EL 31.12.2018</t>
  </si>
  <si>
    <t>GRUPO EDS AUTOGAS SAS</t>
  </si>
  <si>
    <t xml:space="preserve"> SG-CMC-126-2018</t>
  </si>
  <si>
    <t>POSITIVA COMPAÑIA DE SEGUROS S.A.</t>
  </si>
  <si>
    <t>UNION TEMPORAL AXA SEGUROS S.A. ALL</t>
  </si>
  <si>
    <t>SERVICIOS POSTALES NACIONALES SA</t>
  </si>
  <si>
    <t>A&amp;V EXPRESS S.A.</t>
  </si>
  <si>
    <t xml:space="preserve"> SG-SAMC-132-2018</t>
  </si>
  <si>
    <t xml:space="preserve"> OTROSI 1 SG.063.2017</t>
  </si>
  <si>
    <t xml:space="preserve"> ADICIONAR AL VALOR DEL CONTRATO INTERADMINISTRATIVO N° 147 DE 2016 EN LA SUMA DE HASTA TREINTA Y UN MILLONES OCHOCIENTOS SETENTA Y CINCO MIL PESOS M/CTE ($31.875.000), INCLUIDO IVA Y DEMÁS IMPUESTOS A QUE HAYA LUGAR. VALOR QUE SE ENCUENTRA AMPARADO EN EL CERTIFICADO DE DISPONIBILIDAD PRESUPUESTAL NO 7000093435 DEL 28 DE MARZO DE 2018, EXPEDIDO POR EL DIRECTOR DE PRESUPUESTO DE LA SECRETARIA DE HACIENDA DEPARTAMENTAL. VIGENCIAS FUTURAS DE ACUERDO CON LA ORDENANZA 12 DE 2016 VALOR TOTAL CONTRATO $150.000.000 AÑO 2016 $ 22.500.000 RPC 4500025360 AÑO 2017 $127.500.000 RPC 4200003491</t>
  </si>
  <si>
    <t>UNIVERSIDAD DISTRITAL FRANCISCO</t>
  </si>
  <si>
    <t>CONTRATAR LA PRESTACIÓN DE SERVICIO DE MANTENIMIENTO DE LA BASE DE DATOS DE INVENTARIOS DEL NIVEL CENTRAL Y ACTUALIZACIÓN DE LOS INVENTARIOS DE LAS DEPENDENCIAS REMODELADAS DEL  NIVEL CENTRAL DEL DEPARTAMENTO DE CUNDINAMARCA</t>
  </si>
  <si>
    <t xml:space="preserve">84111500 43231500
</t>
  </si>
  <si>
    <t xml:space="preserve">Servicios Contables Software Funcional especifico de la empresa
</t>
  </si>
  <si>
    <t>PRESTACIÍON DE SERVICIOS DE APOYO A LA DIRECCIÓN DE ATENCIÓN AL CIUDADANO PARA LA PUESTA EN MARCHA  DE LA UNIDAD MOVIL COMO ESTRATEGIA DE LA DESCONCENTRACIÓN DEL SERVICIO.</t>
  </si>
  <si>
    <t>CONTRATACIÓN DE SERVICIOS PROFESIONALES PARA EL CUMPLIMIENTO LEGAL DE HABEAS DATA - PROTECCIÓN DE DATOS PERSONALES LEY 1557 DE 2012 EN LA GOBERNACIÓN DE CUNDINAMARCA CONFORME A LA GUIA DE ACCOUNTABILITY O PRINCIPIO DE RESPONSABILIDAD DEMOSTRADA DE LA SUPERINTENDENCIA DE INDUSTRIA Y COMERCIO, CON HERRAMIENTA TECNOLÓGICA (SOFTWARE) SOPORTADA EN EL ESTANDAR INTERNACIONAL ISO/IEC 27001:2013</t>
  </si>
  <si>
    <t xml:space="preserve"> LA EMPRESA INMOBILIARIA Y DE SERVICIOS LOGÍSTICOS DE CUNDINAMARCA SE COMPROMETE CON EL DEPARTAMENTO DE CUNDINAMARCA – DESPACHO DEL GOBERNADOR Y LA SECRETARÍA GENERAL A PRESTAR SERVICIOS DE APOYO LOGÍSTICO Y SUMINISTRAR LOS ELEMENTOS DE COMUNICACIÓN Y AFINES REQUERIDOS PARA FORTALECER LOS PROCESOS DE DESCONCENTRACIÓN DEL SERVICIO EN LAS COMUNIDADES DEL DEPARTAMENTO Y CERCANIA EN LOS TERRITORIOS QUE PERMITAN LA CONSOLIDACIÓN DE NUEVOS LIDERAZGOS.</t>
  </si>
  <si>
    <t>CELEBRACIÓN DE CONTRATOS DE PRESTACIÓN DE SERVICIOS PROFESIONALES Y DE APOYO  A  LA GESTIÓN.</t>
  </si>
  <si>
    <t>Secretario General / Omar Augusto Clavijo Clavijo</t>
  </si>
  <si>
    <t xml:space="preserve">APROBADAS </t>
  </si>
  <si>
    <t>CREDITO POR MEDIO DE DECRETO 0271 DE 05 DE SEPTIEMBRE DE 2018</t>
  </si>
  <si>
    <t xml:space="preserve">Adición No. 1 SG - 132 - 2018 CONTRATAR EL  SERVICIO DE CORREO Y MENSAJERÍA EXPRESA PARA TRAMITAR LA CORRESPONDENCIA, ASÍ COMO LOS REQUERIMIENTOS DE IMPOSICIÓN DE NOTIFICACIONES REMITIDOS POR LAS DEPENDENCIAS DEL SECTOR CENTRAL DE LA GOBERNACIÓN DE CUNDINAMARCA.
</t>
  </si>
  <si>
    <t xml:space="preserve">3 MESES </t>
  </si>
  <si>
    <t>CONTRATAR LA PRESTACIÓN DE SERVICIOS DE VIGILANCIA Y SEGURIDAD PRIVADA MODALIDAD CON ARMAS Y MEDIOS TECNOLÓGICOS, PARA LOS BIENES MUEBLES E INMUEBLES DE PROPIEDAD DEL DEPARTAMENTO DE CUNDINAMARCA Y EN AQUELLOS POR LOS CUALES SEA LEGALMENTE RESPONSABLE, UBICADOS EN BOGOTÁ D.C. Y MUNICIPIOS DEL DEPARTAMENTO.</t>
  </si>
  <si>
    <t>43232100 43231500</t>
  </si>
  <si>
    <t>Software de edición y creación de contenidos Software especifico funcional de la empresa</t>
  </si>
  <si>
    <t>ADQUIRIR LICENCIAS PARA GARANTIZAR EL ADECUADO FUNCIONAMIENTO DE LOS EQUIPOS DE COMPUTO Y EL DESARROLLO DE LAS DIFERENTES ACTIVIDADES DE DISEÑO DE LA SECRETARIA DE PRENSA Y COMUNICACIONES</t>
  </si>
  <si>
    <t>O.C.30371-2018</t>
  </si>
  <si>
    <t>RENAULT SOCIEDAD DE FABRICACION DE AUTOMOTORES</t>
  </si>
  <si>
    <t xml:space="preserve"> BIG MEDIA PUBLICIDAD SAS</t>
  </si>
  <si>
    <t xml:space="preserve"> ADC.2 ADC.2 
RPC 4200004027 
SG-079-2016
 RPC 4500023659</t>
  </si>
  <si>
    <t>ADICIONAR EL VALOR DEL CONTRATO DE PRESTACIÓN DE SERVICIOS Y APOYO A LA GESTIÓN SG-CPS-073-2018, EN LA SUMA DE NUEVE MILLONES DOSCIENTOS VEINTIOCHO MIL PESOS M/CTE. ($9.228.000) INCLUIDO LOS IMPUESTOS A QUE HAYA LUGAR, VALOR QUE SE ENCUENTRA AMPARADO CON CARGO AL CERTIFICADO DE DISPONIBILIDAD PRESUPUESTAL NO. 7000097852 DE FECHA 21 DE SEPTIEMBRE DE 2018, EXPEDIDO POR EL DIRECTOR DE PRESUPUESTO DE LA SECRETARÍA DE HACIENDA Y PRORROGAR POR TRES (3) MESES, CONTADOS A PARTIR DEL VEINTICINCO (25) DE SEPTIEMBRE DE 2018 "PRESTAR SERVICIOS DE APOYO A LA GESTION A LA DIRECCION DE ATENCION AL CIUDADANO EN LOS PROCESOS DEL SISTEMA DE CALIDAD DENTRO DE LA ESTRATEGIA DE DESCONCENTRACION DEL SERVICIO"  RPC INICIAL 4500029515.</t>
  </si>
  <si>
    <t>PR.AD.1, SG-CPS-073-2018</t>
  </si>
  <si>
    <t>SG-147-2016</t>
  </si>
  <si>
    <t xml:space="preserve">SG.078.2017 </t>
  </si>
  <si>
    <t>SG-CMC-130-2018</t>
  </si>
  <si>
    <t xml:space="preserve">ADICION
VIGENCIA FUTURA
O.C.22389 DEL 2017
</t>
  </si>
  <si>
    <t>SG-116-2018</t>
  </si>
  <si>
    <t>GRANADOS Y CONDECORACIONES
 S.A.S</t>
  </si>
  <si>
    <t>ACTA 4 CTO INT 145-2017</t>
  </si>
  <si>
    <t xml:space="preserve">EMPRESA INMOBILIARIA Y DE SERVICIOS LOGISTICOS DE CUNDINAMARCA </t>
  </si>
  <si>
    <t>kp</t>
  </si>
  <si>
    <t>Servicios temporales de recursos humanos</t>
  </si>
  <si>
    <t xml:space="preserve"> 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 </t>
  </si>
  <si>
    <t xml:space="preserve">VIGENCIAS FUTURAS - 0RDENANZA 041 DE 2017  OTROSI 1 MODIFICAR LA CLAUSULA DECIMA SEGUNDA - VALOR DEL CONTRATO DE ARRENDAMIENTO No.226-2017
VALOR TOTAL DEL CONTRATO     $118.326.394
AÑO 2017                      $18.399.994 RPC 4500027968
AÑO 2018                      $99.926.400
EL ARRENDADOR ENTREGA EN CALIDAD DE ARRENDAMIENTO POR AREA FUNCIONAL AL ARRENDATARIO EL INMUEBLE UBICADO EN LA OFICINA 410 DEL EDIFICIO CAPITAL TOWERS IDENTIFICADO CON LA NOMENCLATURA  AVENIDA CALLE 24 No:51-40 PARA EL FUNCIONAMIENTO DE LAS DEPENDENCIAS DE LA GOBERNASCION DE CUNDINAMARCA
</t>
  </si>
  <si>
    <t>PRESTACION DEL SERVICIO DE ASEO CON SUMINISTROS INCLUIDOS Y DE CAFETERIA  SIN SUMINISTROS INCLUIDOS EN LA SEDE ADMINISTRATIVA DE LA GOBERNACIÓN DE CUNDINAMARCA Y DEMÀS SEDES O BIENES INMUEBLES DE SU PROPIEDAD DESCRITOS EN EL ALCANCE DEL CONTRATO.</t>
  </si>
  <si>
    <t>PRESTAR EL SERVICIO DE PUBLICACIÓN EN PÁGINAS A BLANCO Y NEGRO, DE LA INFORMACIÓN INSTITUCIONAL DE LA GOBERNACIÓN DE CUNDINAMARCA EN EL DIRECTORIO DESPACHOS PÚBLICOS COLOMBIA LTDA PARA LA EDICIÓN 2018.</t>
  </si>
  <si>
    <t>SG - CMC - 167 -2018</t>
  </si>
  <si>
    <t xml:space="preserve">BIG PASS </t>
  </si>
  <si>
    <t>ORDEN DE COMPRA 31789</t>
  </si>
  <si>
    <t>EL DEPARTAMENTO DE CUNDINAMARCA REQUIERE CONTRATAR EL SUMINISTRO DE COMBUSTIBLE, GASOLINA CORRIENTE, EXTRA Y ACPM PARA LOS VEHICULOS, MOTOCICLETAS, PLANTAS ELECTRICAS DE SU PROPIEDAD O AL SERVICIO DE LA ENTIDAD O PARA AQUELLOS VEHÍCULOS POR LOS QUE LLEGASE A SER RESPONSABLE</t>
  </si>
  <si>
    <t>4 MESES Y 23 DÍAS</t>
  </si>
  <si>
    <t xml:space="preserve">CONTRATAR EL SEGURO DE VIDA GRUPO QUE AMPARE LOS DIPUTADOS DE LA ASAMBLEA DEL DEPARTAMENTO DE CUNDINAMARCA
</t>
  </si>
  <si>
    <t>PRESTAR SERVICIOS DE SANEAMIENTO DOCUMENTAL Y DESINFECCIÓN AMBIENTAL PARA EL CONTROL DE PLAGAS Y MICROORGANISMOS EN LAS ÁREAS Y DEPÓSITOS DE ARCHIVO Y BIBLIOTECA DEL SECTOR CENTRAL DE LA GOBERNACIÓN DE CUNDINAMARCA.</t>
  </si>
  <si>
    <t xml:space="preserve"> SERVICIO DE CORREO Y MENSAJERÍA EXPRESA PARA TRAMITAR LA CORRESPONDENCIA, ASÍ COMO LOS REQUERIMIENTOS DE IMPOSICIÓN DE NOTIFICACIONES REMITIDOS POR LAS DEPENDENCIAS DEL SECTOR CENTRAL DE LA GOBERNACIÓN DE CUNDINAMARCA.
</t>
  </si>
  <si>
    <t>PRESTACIÓN DE SERVICIOS PROFESIONALES ESPECIALIZADOS PARA ASESORAR, FORMULAR Y EMITIR CONCEPTOS JURÍDICOS DE LOS INSTRUMENTOS, PROCESO Y PROCEDIMIENTO QUE HACEN PARTE DEL CONSEJO DEPARTAMENTAL DE ARCHIVOS.</t>
  </si>
  <si>
    <t>70 DÍAS</t>
  </si>
  <si>
    <t>PRESTACIÓN DE SERVICIOS PROFESIONALES PARA EVALUAR LOS INSTRUMENTOS ARCHIVISTICOS PRESENTADOS ANTE EL CONSEJO DEPARTAMENTAL DE ARCHIVOS.</t>
  </si>
  <si>
    <t>PRESTACIÓN DE SERVICIOS PROFESIONALES PARA LIDERAR Y APOYAR LA PLANEACIÓN Y EL CONTROL DE LA EVALUACIÓN DE INSTRUMENTOS ARCHIVISTICOS ANTE EL CONSEJO DEPARTAMENTAL DE ARCHIVOS.</t>
  </si>
  <si>
    <t>PRESTACIÓN DE SERVICIOS PROFESIONALES ESPECIALIZADOS PARA LA EVALUACIÓN Y VALORACIÓN DOCUMENTAL PRESENTADOS ANTE EL CONSEJO DEPARTAMENTAL DE ARCHIVOS.</t>
  </si>
  <si>
    <t>PRESTACIÓN DE SERVICIOS DE APOYO A LA GESTIÓN A LA DIRECCIÓN DE GESTIÓN DOCUMENTAL EN LA EJECUCIÓN DE LAS ACTIVIDADES ADMINISTRATIVAS Y TÉCNICAS REQUERIDAS PARA EL CONSEJO DEPARTAMENTAL DE ARCHIVOS SEGÚN LA NORMATIVIDAD VIGENTE.</t>
  </si>
  <si>
    <t>ADQUISICIÓN DE UNA MOTO PARA EL ESQUEMA DE SEGURIDAD DEL GOBERNADOR DE CUNDINAMARCA</t>
  </si>
  <si>
    <t>CONTRATAR LOS SERVICIOS PARA LA CUSTODIA, CONSULTAS, DIGITALIZACIÓN DE EXPEDIENTES Y ORGANIZACIÓN DE ARCHIVOS DE LA GOBERNACIÓN DE CUNDINAMARCA - SEDE CENTRAL (VF 2018 $150.000.000 VF 2019 APROBADAS POR MEDIO DE ORDENANZA 068/2018 $150.000.000)</t>
  </si>
  <si>
    <t>CONTRATAR VIGENCIA FUTURA EL ARRENDAMIENTO OFICINAS EXTERNAS DEL DEPARTAMENTO</t>
  </si>
  <si>
    <t>CONTRATAR LA ELABORACIÓN DEL AVALUO SOBRE EL NUEVO HOSPITAL DE ZIPAQUIRÁ CUNDINAMARCA</t>
  </si>
  <si>
    <t>CAJAS</t>
  </si>
  <si>
    <t xml:space="preserve">PRESTAR SERVICIOS PROFESIONALES PARA LA REALIZACIÓN DE UN PROGRAMA DE CAPACITACIÓN EN LA MODALIDAD DIPLOMADO VIRTUAL, EN PROTECCIÓN DE DATOS PERSONALES LEY 1581 DE 2012 Y REGISTRO DE BASE DE DATOS, DIRIGIDO A FUNCIONARIOS  DE LA GOBERNACIÓN DE CUNDINAMARCA -ÁREA DE ATENCIÓN AL CIUDADANO </t>
  </si>
  <si>
    <t>Servicios de aprendizaje diplomado a distancia</t>
  </si>
  <si>
    <t>45 DÍAS</t>
  </si>
  <si>
    <t xml:space="preserve">AQUISICION DE BONOS O TIKETS CANJEABLES POR COMBUSTIBLE (GASOLINA O DIESEL)EN TODO EL TERRITORIO NACIONAL PARA LOS VEHICULOS, MOTOS Y PLANTAS ELECTRICAS DE PROPIEDAD Y/O AL SERVICIO DE LAS DIFERENTES DEPENDENCIAS DEL SECTOR CENTRAL DE LA ADMINISTRACION DEPARTAMENTAL
</t>
  </si>
  <si>
    <t>G:R:1:2-02-04</t>
  </si>
  <si>
    <t xml:space="preserve">Adquisicion de software para administracion  del parque automotor </t>
  </si>
  <si>
    <t xml:space="preserve">Menor Cuantia </t>
  </si>
  <si>
    <t xml:space="preserve">MENOR CUANTIA </t>
  </si>
  <si>
    <t>Adquisicion de GPS para instalar en los vehiculos del parque automotor</t>
  </si>
  <si>
    <t xml:space="preserve">1 MES </t>
  </si>
  <si>
    <t xml:space="preserve">MINIMA CUANTIA </t>
  </si>
  <si>
    <t xml:space="preserve">FEBRERO </t>
  </si>
  <si>
    <t xml:space="preserve">12 MESES </t>
  </si>
  <si>
    <t>14 meses</t>
  </si>
  <si>
    <t xml:space="preserve">MARZO </t>
  </si>
  <si>
    <t xml:space="preserve">EL ARRENDADOR ENTREGARA EN CALIDAD DE ARRENDAMIENTO AL ARRENDATARIO LOS BIENES INMUEBLES (LOCALES Y OFICINAS) DONDE FUNCIONA LA SEDE ADMINISTRATIVA DE LA GOBERNACIÓN DE CUNDINAMARCA SEGÚN IDENTIFICACIÓN DE UBICACIÓN, AREA Y OCUPANTE QUE SE RELACIONA EN EL ANEXO UNICO, QUE FORMA PARTE INTEGRAL DEL PRESENTE CONTRATO. </t>
  </si>
  <si>
    <t>COMPRA DE EQUIPOS</t>
  </si>
  <si>
    <t>Compra de plaquetas para modulo de inventarios personalizados</t>
  </si>
  <si>
    <t>contratar los seguros que amparen los intereses patrimoniales actuales y futuros , asi como los bienes de propiedad del departamento de cundinamarca que esten bajo su responsabilidad y custodia y aquellos que sean adquiridos para desarrollar las funciones inherentes a su actividad</t>
  </si>
  <si>
    <t>LICITACIÓN</t>
  </si>
  <si>
    <t>Avisos</t>
  </si>
  <si>
    <t xml:space="preserve">adquirir e instalar avisos informativos y/o vallas en los bienes inmuebles de propiedad del Departamento de Cundinamarca.             
</t>
  </si>
  <si>
    <t>INVERSIÓN</t>
  </si>
  <si>
    <t xml:space="preserve">Adquisicion de equipos tecnicos para almacenamiento y control de inventarios </t>
  </si>
  <si>
    <t>Circuito integrado de sistema de posicionamiento geografico GPS</t>
  </si>
  <si>
    <t>Software de administración</t>
  </si>
  <si>
    <t xml:space="preserve"> 12 MESES</t>
  </si>
  <si>
    <t> $1.130.962.786.</t>
  </si>
  <si>
    <t xml:space="preserve">ENERO </t>
  </si>
  <si>
    <t xml:space="preserve">Adquisicion de extintores </t>
  </si>
  <si>
    <t>G:R:1:2-01-01</t>
  </si>
  <si>
    <t xml:space="preserve">Extintores </t>
  </si>
  <si>
    <t xml:space="preserve">RECURSOS CORRIENTES </t>
  </si>
  <si>
    <t xml:space="preserve">14 MESES </t>
  </si>
  <si>
    <t xml:space="preserve">15 DIAS </t>
  </si>
  <si>
    <t xml:space="preserve">AGOSTO </t>
  </si>
  <si>
    <t xml:space="preserve"> RECURSOS CORRIENTES</t>
  </si>
  <si>
    <t>ADQUISICION DE EQUIPOS AUDIOVISUALES Y EQUIPOS PARA LA EMISORA INSTITUCIONAL</t>
  </si>
  <si>
    <t xml:space="preserve">SELECCIÓN ABREVIADA POR SUBASTA </t>
  </si>
  <si>
    <t xml:space="preserve">PROMOCION Y DIVULGACION DE INFORMACION INSTITUCIONAL </t>
  </si>
  <si>
    <t xml:space="preserve">5 MESES </t>
  </si>
  <si>
    <t>G:R:1:2-02-17</t>
  </si>
  <si>
    <t xml:space="preserve">Servicios recaudacion de impuestos o tasas administrativas </t>
  </si>
  <si>
    <t>PRESTAR EL SERVICIO DE SOPORTE TÉCNICO ESPECIALIZADO PARA EL MANTENIMIENTO PREVENTIVO Y CORRECTIVO Y LA RENOVACIÓN DE GARANTÍA DE LA PLATAFORMA DE COMUNICACIONES – INFRAESTRUCTURA DE TELEFONIA IP DE LA GOBERNACIÓN DE CUNDINAMARCA.</t>
  </si>
  <si>
    <t>ACTUALIZACIÓN DE LA PLATAFORMA DE ANTIVIRUS USUARIO FINALSECTOR CENTRAL GOBARNACIÓN DE CUNDINAMARCA.</t>
  </si>
  <si>
    <t>ACTUALIZACIÓN DE LA PLATAFORMA DE SEGURIDAD PARA EL CORREO ELECTRÓNICO.</t>
  </si>
  <si>
    <t xml:space="preserve">Servicio de soporte tecnico </t>
  </si>
  <si>
    <t xml:space="preserve">COMPRA DE QUIPOS </t>
  </si>
  <si>
    <t xml:space="preserve">FALTA </t>
  </si>
  <si>
    <t>ADQUISICIÓN DE SILLAS ERGONÓMICAS PARA LOS SERVIDORES PÚBLICOS DE LA ENTIDAD.</t>
  </si>
  <si>
    <t xml:space="preserve">Enero </t>
  </si>
  <si>
    <t xml:space="preserve">DOTACION DE BOTIQUINES </t>
  </si>
  <si>
    <t xml:space="preserve">132 SILLAS EDUCACION  MAS OTROS EDIFICIOS </t>
  </si>
  <si>
    <t xml:space="preserve">DIRECTA </t>
  </si>
  <si>
    <t xml:space="preserve">Gastos de Computador  </t>
  </si>
  <si>
    <t xml:space="preserve">Interadministrativo </t>
  </si>
  <si>
    <t>ADQUISICIÓN DE 250 SILLAS ERGONÓMICAS PARA LOS SERVIDORES PÚBLICOS DE LA ENTIDAD.</t>
  </si>
  <si>
    <t>ITEM</t>
  </si>
  <si>
    <t>ELEMENTO</t>
  </si>
  <si>
    <t>CANTIDAD</t>
  </si>
  <si>
    <t>VALOR UNITARIO</t>
  </si>
  <si>
    <t>VALOR TOTAL</t>
  </si>
  <si>
    <t>Tabla de inmovilizacion, arnes y señal.</t>
  </si>
  <si>
    <t>Botiquin fijo</t>
  </si>
  <si>
    <t>Botiquin portatil</t>
  </si>
  <si>
    <t>Sillas de ruedas</t>
  </si>
  <si>
    <t xml:space="preserve">Chalecos para brigadistas </t>
  </si>
  <si>
    <t>Megafono</t>
  </si>
  <si>
    <t>Gasas estériles paquete X 3</t>
  </si>
  <si>
    <t>Apósito o compresas no estériles</t>
  </si>
  <si>
    <t>Esparadrapo de tela rollo 4"</t>
  </si>
  <si>
    <t>Bajalenguas paquete X 20</t>
  </si>
  <si>
    <t>Venda elástica 2 x 5 yardas</t>
  </si>
  <si>
    <t>Venda elástica 3 x 5 yardas</t>
  </si>
  <si>
    <t>Venda elástica 5 x 5 yardas</t>
  </si>
  <si>
    <t>Venda de algodón 3 x 5 yardas</t>
  </si>
  <si>
    <t>Venda de algodón 5 x 5 yardas</t>
  </si>
  <si>
    <t>Guantes de látex para examen - caja X 100</t>
  </si>
  <si>
    <t>Tijeras punta redonda</t>
  </si>
  <si>
    <t>Vendas adhesivas - varios tamaños  caja x 100</t>
  </si>
  <si>
    <t>Linterna de dínamo autorrecargable</t>
  </si>
  <si>
    <t>Sillas ergonomicas</t>
  </si>
  <si>
    <t>calibracion Desfibriladores</t>
  </si>
  <si>
    <t>puntos ecologicos  (canecas)</t>
  </si>
  <si>
    <t>SUMINISTRO DE INSUMOS DE OFICINA - PAPELERÍA PARA EL NORMAL FUNCIONAMIENTO DE LAS DEPENDENCIAS DEL NIVEL CENTRAL</t>
  </si>
  <si>
    <t>COMPRA DE PLAQUETAS PARA MODULO DE INVENTARIOS PERSONALIZADOS</t>
  </si>
  <si>
    <t>ADQUIRIR INSUMOS DE CAFETERÍA PARA LAS DIFERENTES DEPENDENCIAS DEL NIVEL CENTRAL DEL DEPARTAMENTO DE CUNDINAMARCA</t>
  </si>
  <si>
    <t>ADQUISICIÓN DE EQUIPOS TÉCNICOS PARA ALMACENAMIENTO Y CONTROL DE INVENTARIOS</t>
  </si>
  <si>
    <t>CONTRATAR EL ESTUDIO PARA EL DESARROLLO DE AVALUOS COMERCIALES DE LOS BIENES INMUEBLES DEL DEPARTAMENTO DE CUNDINAMARCA.</t>
  </si>
  <si>
    <t>Servicio de instalación y mantenimiento de avisos</t>
  </si>
  <si>
    <t xml:space="preserve">ADQUIRIR E INSTALAR AVISOS INFORMATIVOS Y/O VALLAS EN LOS BIENES INMUEBLES DE PROPIEDAD DEL DEPARTAMENTO DE CUNDINAMARCA.             </t>
  </si>
  <si>
    <t>CONTRATAR LOS SEGUROS QUE AMPAREN LOS INTERESES PATRIMONIALES ACTUALES Y FUTUROS, ASI COMO LOS BIENES DE PROPIEDAD DEL DEPARTAMENTO DE CUNDINAMARCA QUE ESTEN BAJO SU RESPONSABILIDAD Y CUSTODIA Y AQUELLOS QUE SEAN ADQUIRIDOS PARA DESARROLLAR LAS FUNCIONES INHERENTES A SU ACTIVIDAD</t>
  </si>
  <si>
    <t>Reparación o calibración de pruebas de equipo</t>
  </si>
  <si>
    <t xml:space="preserve">CALIBRACION DESFIBRILADORES.            </t>
  </si>
  <si>
    <t>BOTIQUINES $9.396.000</t>
  </si>
  <si>
    <t>Total necesidad</t>
  </si>
  <si>
    <t>ADQUISICION DE GPS PARA INSTALAR EN LOS VEHICULOS DEL PARQUE AUTOMOTOR</t>
  </si>
  <si>
    <t>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t>
  </si>
  <si>
    <t xml:space="preserve"> 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t>
  </si>
  <si>
    <t>ADQUISICION DE SOFTWARE PARA ADMINISTRACION  DEL PARQUE AUTOMOTOR</t>
  </si>
  <si>
    <t>SERVICIOS PUBLICOS ACUEDUCTO, ALCANTARILLADO Y ASEO</t>
  </si>
  <si>
    <t>SERVICIOS PUBLICOS -ENERGIA</t>
  </si>
  <si>
    <t>SERVICIOS PUBLICOS -TELEFONO</t>
  </si>
  <si>
    <t> Mantenimiento de equipos de impresión / Mantenimiento de software de auditoria y edición de contenido / Mantenimiento de software específico de industrias</t>
  </si>
  <si>
    <t xml:space="preserve">81101707 81112214  81112217 </t>
  </si>
  <si>
    <t>ADQUISICION Y EQUIPOS PARA LA EMISORA INSTITUCIONAL</t>
  </si>
  <si>
    <t>Radio ra</t>
  </si>
  <si>
    <t>82121505 55101515</t>
  </si>
  <si>
    <t>Impresión promocional o publicitaria / Material promocional o reportes anuales</t>
  </si>
  <si>
    <t>V.F. 1.2.2.11</t>
  </si>
  <si>
    <t>Software de seguridad de transacciones y de protección contra virus</t>
  </si>
  <si>
    <t>Software de correo electronico</t>
  </si>
  <si>
    <t>V.F. 1.2.2.5</t>
  </si>
  <si>
    <t>V.F. 1.2.2.2</t>
  </si>
  <si>
    <t>SELECCIÓN ABRECIADA MENOR CUANTÍA</t>
  </si>
  <si>
    <t>GR4: 4-06-01-558</t>
  </si>
  <si>
    <t>Secretaria General - Dirección de Atención al Ciudadano / Luis Fernando Sierra</t>
  </si>
  <si>
    <t>GR4: 4-06-01-576</t>
  </si>
  <si>
    <t>V.I.17.2</t>
  </si>
  <si>
    <t xml:space="preserve">CONTRATAR LOS SERVICIOS PARA LA CUSTODIA, CONSULTAS, DIGITALIZACIÓN DE EXPEDIENTES Y ORGANIZACIÓN DE ARCHIVOS DE LA GOBERNACIÓN DE CUNDINAMARCA - SEDE CENTRAL </t>
  </si>
  <si>
    <t xml:space="preserve">Secretaria General - Dirección de Gestión Documental / </t>
  </si>
  <si>
    <t>EL ARRENDADOR ENTREGA EN CALIDAD DE ARRENDAMIENTO POR AREA FUNCIONAL AL ARRENDATARIO, EL INMUEBLE UBICADO EN AL OFICINA 410 DEL EDIFICIO CAPITAL TOWERS IDENTIFICADO CON LA NOMENCLATURA AVENIDA CALLE 24 No.51-40, PARA EL FUNCIONAMIENTO DE LAS DEPENDENCIAS DE LA GOBERNACION DE CUNDINAMARCA</t>
  </si>
  <si>
    <t>EL ARRENDADOR ENTREGARÁ EN CALIDAD DE ARRENDAMIENTO POR ÁREA FUNCIONAL AL ARRENDATARIO, EL INMUEBLE UBICADO EN LA OFICINA 415 DEL EDIFICIO CAPITAL TOWERS IDENTIFICADO CON LA NOMENCLATURA AVENIDA CALLE 24 NO. 51-40, PARA EL FUNCIONAMIENTO DE LAS DEPENDENCIAS DE LA GOBERNACIÓN DE CUNDINAMARCA”</t>
  </si>
  <si>
    <t>EL ARRENDADOR ENTREGARÁ EN CALIDAD DE ARRENDAMIENTO POR ÁREA FUNCIONAL AL ARRENDATARIO, EL INMUEBLE UBICADO EN LA OFICINA 904 DEL EDIFICIO CAPITAL TOWERS IDENTIFICADO CON LA NOMENCLATURA AVENIDA CALLE 24 NO. 51-40, PARA EL FUNCIONAMIENTO DE LAS DEPENDENCIAS DE LA GOBERNACIÓN DE CUNDINAMARCA".</t>
  </si>
  <si>
    <t>11 MESES Y 21 DÍAS</t>
  </si>
  <si>
    <t>11 MESES Y 17 DÍAS</t>
  </si>
  <si>
    <t>11 MESES Y 16 DÍAS</t>
  </si>
  <si>
    <t>SG-CD-003-2019</t>
  </si>
  <si>
    <t>SG-CD-005-2019</t>
  </si>
  <si>
    <t>SG-CD-006-2019</t>
  </si>
  <si>
    <t>SG-CD-002-2019</t>
  </si>
  <si>
    <t>LUZ HELENA CADAVID CASTRO</t>
  </si>
  <si>
    <t xml:space="preserve">ANA SOFIA ACOSTA GONZALEZ </t>
  </si>
  <si>
    <t>TOTAL GASTOS GENERALES</t>
  </si>
  <si>
    <t>TOTAL PRESUPUESTO GASTOS DE FUNCIONAMIENTO</t>
  </si>
  <si>
    <t>PRESTAR SERVICIOS PROFESIONALES DE ASESORÍA JURÍDICA EN MATERIA DE CONTRATACIÓN ESTATAL, ASÍ COMO EN EL APOYO DE TODOS LOS TRÁMITES NECESARIOS EN LAS DIFERENTES ETAPAS DE LOS PROCESOS DE SELECCIÓN DE CONTRATISTAS QUE ADELANTE LA SECRETARIA GENERAL DEL DEPARTAMENTO DE CUNDINAMARCA.</t>
  </si>
  <si>
    <t>PRESTAR LOS SERVICIOS PROFESIONALES Y DE APOYO A LA GESTIÓN EN LA ASESORÍA, PRODUCCIÓN, CORRECCIÓN DE ESTILO, GRAMATICAL, SEMIOTICA DE LOS CONTENIDOS EDITORIALES, AUDIOVISUALES, ASÍ COMO SONOROS QUE REALICE LA SECRETARIA DE PRENSA Y COMUNICACIONES EN EL MARCO DE SUS FUNCIONES MISIONALES CON EL FIN DE MANTENER LA IMAGEN INSTITUCIONAL</t>
  </si>
  <si>
    <t>Secretaria de Prensa y comunicaciones</t>
  </si>
  <si>
    <t>SG - CPS - 001 - 2019</t>
  </si>
  <si>
    <t>DORIAN LILIANA MUÑETONES DELGADO</t>
  </si>
  <si>
    <t>PRESTAR SERVICIOS PROFESIONALES DE APOYO JURÍDICO Y DEMÁS ASUNTOS DE COMPETENCIA DE LA SECRETARÍA DEPRENSA Y COMUNICACIONES</t>
  </si>
  <si>
    <t>SG - CPS - 004 - 2019</t>
  </si>
  <si>
    <t>DIANA CAROLINA RAMIREZ ÁVILA</t>
  </si>
  <si>
    <t>SG - CPS - 007 - 2019</t>
  </si>
  <si>
    <t>EDGAR HERNAN SANCHEZ MONTOYA</t>
  </si>
  <si>
    <t>OAJ</t>
  </si>
  <si>
    <t>PRESTAR SERVICIOS PROFESIONALES A LA DIRECCIÓN DE GESTIÓN DOCUMENTAL DE LA SECRETARIA GENERAL, PARA APOYAR LA DEFINICIÓN Y DESARROLLO DE LINEAMIENTOS TÉCNICOS ARCHIVISTICOS Y LA REVISIÓN, ACTUALIZACIÓN DE LOS INSTRUMENTOS ARCHIVÍSTICOS, EN CUMPLIMIENTO DE LA LEY 594 DE 2000"LEY GENERAL DE ARCHIVOS YU DEMÁS DISPOSICIONES EMITIDAS POR EL ARCHIVO GENERAL DE LA NOCIÓN - AGN -</t>
  </si>
  <si>
    <t>SG - CPS - 008 - 2019</t>
  </si>
  <si>
    <t>LUZ YANETH ESPINOSA PERDOMO</t>
  </si>
  <si>
    <t>GD</t>
  </si>
  <si>
    <t xml:space="preserve">10 mese y 13 días </t>
  </si>
  <si>
    <t>10 meses y 20 días</t>
  </si>
  <si>
    <t>10 meses y 21 días</t>
  </si>
  <si>
    <t>10 meses y 15 días</t>
  </si>
  <si>
    <t xml:space="preserve"> 10 MESES</t>
  </si>
  <si>
    <t xml:space="preserve">10 MESES </t>
  </si>
  <si>
    <t>ADQUIRIR CONSUMIBLES DE IMPRESIÓN PARA LAS DIFERENTES IMPRESORAS QUE FUNCIONAN EN LAS DEPENDENCIAS DEL SECTOR CENTRAL DE LA GOBERNACIÓN DE CUNDINAMARCA</t>
  </si>
  <si>
    <t>TRASLADO PRESUPUESTAL (GASTOS DE COMPUTADOR - Tonner)</t>
  </si>
  <si>
    <t>CONTRATAR EL SERVICIO DE MANTENIMIENTO PREVENTIVO, CORRECTIVO Y RECARGA A TODO COSTO DE EXTINTORES PARA LOS PREDIOS DEL DEPARTAMENTO UBICADOS EN BOGOTÁ Y CUNDINAMARCA</t>
  </si>
  <si>
    <t xml:space="preserve">CONTRATAR LA COMPRA A TODO COSTO DE EXTINTORES   </t>
  </si>
  <si>
    <t>PRESTAR SERVICIOS PROFESIONALES Y DE APOYO A LA GESTIÓN A LA SECRETARIA DE PRENSA Y COMUNICACIONES INVESTIGAR, PROPONER, CONCEPTUALIZAR Y DESARROLLAR ESTRATEGIAS DE CONCEPTUALIZACIÓN, A TRAVÉS DE LA CREACIÓN, DISEÑO DE PIEZAS Y CAMPAÑAS GRÁFICAS PARA LA PROMOCIÓN Y DIVULGACIÓN DE LA IMAGEN INSTITUCIONAL "UNIDOS PODEMOS MAS"</t>
  </si>
  <si>
    <t xml:space="preserve">8 MESES Y 29 DÍAS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</si>
</sst>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_-;\-* #,##0.00\ _€_-;_-* &quot;-&quot;??\ _€_-;_-@_-"/>
    <numFmt numFmtId="164" formatCode="&quot;$&quot;\ #,##0_);[Red]\(&quot;$&quot;\ #,##0\)"/>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_-&quot;$&quot;\ * #,##0_-;\-&quot;$&quot;\ * #,##0_-;_-&quot;$&quot;\ * &quot;-&quot;_-;_-@_-"/>
    <numFmt numFmtId="170" formatCode="_-&quot;$&quot;* #,##0_-;\-&quot;$&quot;* #,##0_-;_-&quot;$&quot;* &quot;-&quot;_-;_-@_-"/>
    <numFmt numFmtId="171" formatCode="_(&quot;$&quot;\ * #,##0_);_(&quot;$&quot;\ * \(#,##0\);_(&quot;$&quot;\ * &quot;-&quot;??_);_(@_)"/>
    <numFmt numFmtId="172" formatCode="d/mm/yyyy;@"/>
    <numFmt numFmtId="173" formatCode="_(* #,##0_);_(* \(#,##0\);_(* &quot;-&quot;??_);_(@_)"/>
    <numFmt numFmtId="174" formatCode="&quot;$&quot;#,##0"/>
    <numFmt numFmtId="175" formatCode="dd/mm/yyyy;@"/>
    <numFmt numFmtId="176" formatCode="_-[$$-240A]\ * #,##0.00_ ;_-[$$-240A]\ * \-#,##0.00\ ;_-[$$-240A]\ * &quot;-&quot;??_ ;_-@_ "/>
    <numFmt numFmtId="177" formatCode="&quot;$&quot;#,##0.00;[Red]\-&quot;$&quot;#,##0.00"/>
    <numFmt numFmtId="178" formatCode="[$$-240A]\ #,##0"/>
  </numFmts>
  <fonts count="6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0"/>
      <color indexed="8"/>
      <name val="Calibri"/>
      <family val="2"/>
    </font>
    <font>
      <sz val="10"/>
      <color indexed="8"/>
      <name val="Calibri"/>
      <family val="2"/>
    </font>
    <font>
      <u/>
      <sz val="11"/>
      <color theme="10"/>
      <name val="Calibri"/>
      <family val="2"/>
      <scheme val="minor"/>
    </font>
    <font>
      <u/>
      <sz val="11"/>
      <color indexed="12"/>
      <name val="Calibri"/>
      <family val="2"/>
    </font>
    <font>
      <b/>
      <u/>
      <sz val="10"/>
      <color theme="1"/>
      <name val="Calibri"/>
      <family val="2"/>
      <scheme val="minor"/>
    </font>
    <font>
      <b/>
      <sz val="10"/>
      <color theme="0"/>
      <name val="Calibri"/>
      <family val="2"/>
      <scheme val="minor"/>
    </font>
    <font>
      <i/>
      <sz val="11"/>
      <name val="Calibri"/>
      <family val="2"/>
      <scheme val="minor"/>
    </font>
    <font>
      <sz val="11"/>
      <name val="Calibri"/>
      <family val="2"/>
      <scheme val="minor"/>
    </font>
    <font>
      <sz val="12"/>
      <color theme="1"/>
      <name val="Calibri"/>
      <family val="2"/>
      <scheme val="minor"/>
    </font>
    <font>
      <sz val="8"/>
      <color theme="1"/>
      <name val="Calibri"/>
      <family val="2"/>
      <scheme val="minor"/>
    </font>
    <font>
      <b/>
      <sz val="11"/>
      <name val="Calibri"/>
      <family val="2"/>
      <scheme val="minor"/>
    </font>
    <font>
      <sz val="11"/>
      <color rgb="FF000000"/>
      <name val="Calibri"/>
      <family val="2"/>
      <scheme val="minor"/>
    </font>
    <font>
      <b/>
      <sz val="10"/>
      <color rgb="FF000000"/>
      <name val="Calibri"/>
      <family val="2"/>
      <scheme val="minor"/>
    </font>
    <font>
      <i/>
      <sz val="10"/>
      <name val="Calibri"/>
      <family val="2"/>
      <scheme val="minor"/>
    </font>
    <font>
      <sz val="10"/>
      <name val="Calibri"/>
      <family val="2"/>
      <scheme val="minor"/>
    </font>
    <font>
      <sz val="8"/>
      <color theme="1"/>
      <name val="Tahoma"/>
      <family val="2"/>
    </font>
    <font>
      <sz val="10"/>
      <color rgb="FF000000"/>
      <name val="Segoe UI"/>
      <family val="2"/>
    </font>
    <font>
      <b/>
      <sz val="11"/>
      <color rgb="FFFF0000"/>
      <name val="Calibri"/>
      <family val="2"/>
      <scheme val="minor"/>
    </font>
    <font>
      <sz val="10"/>
      <color theme="0"/>
      <name val="Calibri"/>
      <family val="2"/>
      <scheme val="minor"/>
    </font>
    <font>
      <i/>
      <sz val="10"/>
      <color theme="0"/>
      <name val="Calibri"/>
      <family val="2"/>
      <scheme val="minor"/>
    </font>
    <font>
      <b/>
      <sz val="10"/>
      <color rgb="FFFF0000"/>
      <name val="Calibri"/>
      <family val="2"/>
      <scheme val="minor"/>
    </font>
    <font>
      <b/>
      <sz val="10"/>
      <name val="Calibri"/>
      <family val="2"/>
      <scheme val="minor"/>
    </font>
    <font>
      <sz val="10"/>
      <color rgb="FF404040"/>
      <name val="Arial"/>
      <family val="2"/>
    </font>
    <font>
      <sz val="10"/>
      <color rgb="FFFF0000"/>
      <name val="Calibri"/>
      <family val="2"/>
      <scheme val="minor"/>
    </font>
    <font>
      <sz val="30"/>
      <color theme="1"/>
      <name val="Arial"/>
      <family val="2"/>
    </font>
    <font>
      <sz val="11"/>
      <color theme="1"/>
      <name val="Arial"/>
      <family val="2"/>
    </font>
    <font>
      <sz val="10"/>
      <color theme="1"/>
      <name val="Arial"/>
      <family val="2"/>
    </font>
    <font>
      <sz val="10"/>
      <color theme="1"/>
      <name val="Calibri"/>
      <family val="2"/>
    </font>
    <font>
      <sz val="10"/>
      <color rgb="FF000000"/>
      <name val="Calibri"/>
      <family val="2"/>
      <scheme val="minor"/>
    </font>
    <font>
      <b/>
      <sz val="11"/>
      <color rgb="FF0070C0"/>
      <name val="Calibri"/>
      <family val="2"/>
      <scheme val="minor"/>
    </font>
    <font>
      <u/>
      <sz val="11"/>
      <color theme="11"/>
      <name val="Calibri"/>
      <family val="2"/>
      <scheme val="minor"/>
    </font>
    <font>
      <sz val="11"/>
      <color theme="1"/>
      <name val="Calibri"/>
      <family val="2"/>
      <scheme val="minor"/>
    </font>
    <font>
      <sz val="10"/>
      <color rgb="FF000000"/>
      <name val="Century Gothic"/>
      <family val="2"/>
    </font>
    <font>
      <sz val="10"/>
      <color theme="1"/>
      <name val="Calibri"/>
      <family val="2"/>
      <scheme val="minor"/>
    </font>
    <font>
      <b/>
      <sz val="11"/>
      <name val="Arial"/>
      <family val="2"/>
    </font>
    <font>
      <sz val="11"/>
      <name val="Arial"/>
      <family val="2"/>
    </font>
    <font>
      <sz val="10"/>
      <name val="Arial"/>
      <family val="2"/>
    </font>
    <font>
      <b/>
      <sz val="10"/>
      <color theme="1"/>
      <name val="Arial"/>
      <family val="2"/>
    </font>
    <font>
      <b/>
      <sz val="10"/>
      <name val="Arial"/>
      <family val="2"/>
    </font>
    <font>
      <b/>
      <sz val="10"/>
      <color rgb="FF000000"/>
      <name val="Arial"/>
      <family val="2"/>
    </font>
    <font>
      <b/>
      <sz val="48"/>
      <color theme="1"/>
      <name val="Arial"/>
      <family val="2"/>
    </font>
    <font>
      <sz val="11"/>
      <color rgb="FF000000"/>
      <name val="Arial"/>
      <family val="2"/>
    </font>
    <font>
      <sz val="11"/>
      <color rgb="FF212121"/>
      <name val="Calibri"/>
      <family val="2"/>
      <scheme val="minor"/>
    </font>
    <font>
      <sz val="9"/>
      <name val="Arial"/>
      <family val="2"/>
    </font>
    <font>
      <sz val="10"/>
      <color theme="1"/>
      <name val="Arial Narrow"/>
      <family val="2"/>
    </font>
    <font>
      <sz val="9"/>
      <color rgb="FF000000"/>
      <name val="Arial"/>
      <family val="2"/>
    </font>
    <font>
      <sz val="9"/>
      <color theme="1"/>
      <name val="Arial"/>
      <family val="2"/>
    </font>
    <font>
      <sz val="12"/>
      <name val="Arial"/>
      <family val="2"/>
    </font>
    <font>
      <sz val="12"/>
      <color theme="1"/>
      <name val="Arial"/>
      <family val="2"/>
    </font>
    <font>
      <sz val="11"/>
      <color theme="1"/>
      <name val="Century Gothic"/>
      <family val="2"/>
    </font>
    <font>
      <b/>
      <u val="singleAccounting"/>
      <sz val="10"/>
      <color rgb="FF000000"/>
      <name val="Century Gothic"/>
      <family val="2"/>
    </font>
    <font>
      <sz val="9"/>
      <color rgb="FF000000"/>
      <name val="Calibri"/>
      <family val="2"/>
      <scheme val="minor"/>
    </font>
    <font>
      <sz val="9"/>
      <color theme="1"/>
      <name val="Calibri"/>
      <family val="2"/>
      <scheme val="minor"/>
    </font>
    <font>
      <sz val="12"/>
      <name val="Calibri"/>
      <family val="2"/>
      <scheme val="minor"/>
    </font>
    <font>
      <sz val="9"/>
      <name val="Calibri"/>
      <family val="2"/>
      <scheme val="minor"/>
    </font>
    <font>
      <b/>
      <sz val="9"/>
      <color theme="0"/>
      <name val="Calibri"/>
      <family val="2"/>
      <scheme val="minor"/>
    </font>
    <font>
      <sz val="10"/>
      <color rgb="FF000000"/>
      <name val="Calibri"/>
      <family val="2"/>
    </font>
  </fonts>
  <fills count="43">
    <fill>
      <patternFill patternType="none"/>
    </fill>
    <fill>
      <patternFill patternType="gray125"/>
    </fill>
    <fill>
      <patternFill patternType="solid">
        <fgColor theme="4"/>
      </patternFill>
    </fill>
    <fill>
      <patternFill patternType="solid">
        <fgColor theme="9" tint="0.39997558519241921"/>
        <bgColor indexed="64"/>
      </patternFill>
    </fill>
    <fill>
      <patternFill patternType="solid">
        <fgColor rgb="FF35B8D7"/>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7030A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rgb="FF00B0F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4"/>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rgb="FFFF66CC"/>
        <bgColor indexed="64"/>
      </patternFill>
    </fill>
    <fill>
      <patternFill patternType="solid">
        <fgColor rgb="FF990099"/>
        <bgColor indexed="64"/>
      </patternFill>
    </fill>
    <fill>
      <patternFill patternType="solid">
        <fgColor rgb="FF00FFFF"/>
        <bgColor indexed="64"/>
      </patternFill>
    </fill>
    <fill>
      <patternFill patternType="solid">
        <fgColor rgb="FF00FF00"/>
        <bgColor indexed="64"/>
      </patternFill>
    </fill>
    <fill>
      <patternFill patternType="solid">
        <fgColor rgb="FFCCFF33"/>
        <bgColor indexed="64"/>
      </patternFill>
    </fill>
    <fill>
      <patternFill patternType="solid">
        <fgColor theme="5"/>
        <bgColor indexed="64"/>
      </patternFill>
    </fill>
    <fill>
      <patternFill patternType="solid">
        <fgColor theme="5" tint="0.39997558519241921"/>
        <bgColor indexed="64"/>
      </patternFill>
    </fill>
    <fill>
      <patternFill patternType="solid">
        <fgColor rgb="FF00CC99"/>
        <bgColor indexed="64"/>
      </patternFill>
    </fill>
    <fill>
      <patternFill patternType="solid">
        <fgColor theme="0" tint="-0.499984740745262"/>
        <bgColor indexed="64"/>
      </patternFill>
    </fill>
    <fill>
      <patternFill patternType="solid">
        <fgColor rgb="FFFF0066"/>
        <bgColor indexed="64"/>
      </patternFill>
    </fill>
    <fill>
      <patternFill patternType="solid">
        <fgColor rgb="FFCC3300"/>
        <bgColor indexed="64"/>
      </patternFill>
    </fill>
    <fill>
      <patternFill patternType="solid">
        <fgColor theme="6" tint="0.39997558519241921"/>
        <bgColor indexed="64"/>
      </patternFill>
    </fill>
    <fill>
      <patternFill patternType="solid">
        <fgColor rgb="FFFF99FF"/>
        <bgColor indexed="64"/>
      </patternFill>
    </fill>
    <fill>
      <patternFill patternType="solid">
        <fgColor rgb="FF00B050"/>
        <bgColor indexed="64"/>
      </patternFill>
    </fill>
    <fill>
      <patternFill patternType="solid">
        <fgColor rgb="FFFF99CC"/>
        <bgColor indexed="64"/>
      </patternFill>
    </fill>
  </fills>
  <borders count="4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double">
        <color indexed="8"/>
      </left>
      <right style="double">
        <color indexed="8"/>
      </right>
      <top style="thin">
        <color indexed="8"/>
      </top>
      <bottom style="thin">
        <color indexed="8"/>
      </bottom>
      <diagonal/>
    </border>
    <border>
      <left style="thin">
        <color auto="1"/>
      </left>
      <right style="thin">
        <color auto="1"/>
      </right>
      <top style="thin">
        <color auto="1"/>
      </top>
      <bottom/>
      <diagonal/>
    </border>
    <border>
      <left style="double">
        <color indexed="8"/>
      </left>
      <right style="double">
        <color indexed="8"/>
      </right>
      <top style="thin">
        <color indexed="8"/>
      </top>
      <bottom/>
      <diagonal/>
    </border>
    <border>
      <left style="double">
        <color indexed="8"/>
      </left>
      <right style="double">
        <color indexed="8"/>
      </right>
      <top/>
      <bottom/>
      <diagonal/>
    </border>
    <border>
      <left style="double">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double">
        <color indexed="8"/>
      </left>
      <right style="double">
        <color indexed="8"/>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medium">
        <color auto="1"/>
      </right>
      <top style="thin">
        <color auto="1"/>
      </top>
      <bottom style="thin">
        <color auto="1"/>
      </bottom>
      <diagonal/>
    </border>
    <border>
      <left style="thin">
        <color auto="1"/>
      </left>
      <right style="thin">
        <color auto="1"/>
      </right>
      <top/>
      <bottom/>
      <diagonal/>
    </border>
    <border>
      <left/>
      <right style="double">
        <color indexed="8"/>
      </right>
      <top style="thin">
        <color indexed="8"/>
      </top>
      <bottom/>
      <diagonal/>
    </border>
    <border>
      <left/>
      <right style="hair">
        <color auto="1"/>
      </right>
      <top style="hair">
        <color auto="1"/>
      </top>
      <bottom style="hair">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auto="1"/>
      </top>
      <bottom style="thin">
        <color indexed="64"/>
      </bottom>
      <diagonal/>
    </border>
    <border>
      <left style="hair">
        <color auto="1"/>
      </left>
      <right/>
      <top style="hair">
        <color auto="1"/>
      </top>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168" fontId="1" fillId="0" borderId="0" applyFont="0" applyFill="0" applyBorder="0" applyAlignment="0" applyProtection="0"/>
    <xf numFmtId="167" fontId="1" fillId="0" borderId="0" applyFont="0" applyFill="0" applyBorder="0" applyAlignment="0" applyProtection="0"/>
    <xf numFmtId="0" fontId="5" fillId="2" borderId="0" applyNumberFormat="0" applyBorder="0" applyAlignment="0" applyProtection="0"/>
    <xf numFmtId="0" fontId="10" fillId="0" borderId="0" applyNumberFormat="0" applyFill="0" applyBorder="0" applyAlignment="0" applyProtection="0"/>
    <xf numFmtId="167"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44" fillId="0" borderId="0"/>
  </cellStyleXfs>
  <cellXfs count="2317">
    <xf numFmtId="0" fontId="0" fillId="0" borderId="0" xfId="0"/>
    <xf numFmtId="0" fontId="6" fillId="0" borderId="0" xfId="0" applyFont="1" applyAlignment="1" applyProtection="1">
      <alignment wrapText="1"/>
      <protection locked="0"/>
    </xf>
    <xf numFmtId="0" fontId="6" fillId="0" borderId="0" xfId="0" applyFont="1" applyAlignment="1" applyProtection="1">
      <alignment horizontal="left" wrapText="1"/>
      <protection locked="0"/>
    </xf>
    <xf numFmtId="0" fontId="7" fillId="0" borderId="0" xfId="0" applyFont="1" applyAlignment="1" applyProtection="1">
      <protection locked="0"/>
    </xf>
    <xf numFmtId="0" fontId="8" fillId="0" borderId="13" xfId="0" applyFont="1" applyBorder="1" applyAlignment="1" applyProtection="1">
      <alignment wrapText="1"/>
      <protection locked="0"/>
    </xf>
    <xf numFmtId="0" fontId="6" fillId="0" borderId="0" xfId="0" applyFont="1" applyFill="1" applyBorder="1" applyAlignment="1" applyProtection="1">
      <alignment wrapText="1"/>
      <protection locked="0"/>
    </xf>
    <xf numFmtId="0" fontId="9" fillId="0" borderId="15" xfId="0" applyFont="1" applyBorder="1" applyAlignment="1" applyProtection="1">
      <alignment wrapText="1"/>
      <protection locked="0"/>
    </xf>
    <xf numFmtId="0" fontId="6" fillId="0" borderId="15" xfId="0" quotePrefix="1" applyFont="1" applyBorder="1" applyAlignment="1" applyProtection="1">
      <alignment horizontal="left" wrapText="1"/>
      <protection locked="0"/>
    </xf>
    <xf numFmtId="0" fontId="11" fillId="0" borderId="15" xfId="4" applyFont="1" applyBorder="1" applyAlignment="1" applyProtection="1">
      <alignment vertical="center" wrapText="1"/>
      <protection locked="0"/>
    </xf>
    <xf numFmtId="0" fontId="6" fillId="0" borderId="15" xfId="0" applyFont="1" applyBorder="1" applyAlignment="1" applyProtection="1">
      <alignment horizontal="left" vertical="center" wrapText="1"/>
      <protection locked="0"/>
    </xf>
    <xf numFmtId="0" fontId="6" fillId="0" borderId="0" xfId="0" applyFont="1" applyFill="1" applyAlignment="1" applyProtection="1">
      <alignment wrapText="1"/>
      <protection locked="0"/>
    </xf>
    <xf numFmtId="0" fontId="6" fillId="0" borderId="15" xfId="0" applyFont="1" applyBorder="1" applyAlignment="1" applyProtection="1">
      <alignment wrapText="1"/>
      <protection locked="0"/>
    </xf>
    <xf numFmtId="0" fontId="8" fillId="0" borderId="15" xfId="0" applyFont="1" applyBorder="1" applyAlignment="1" applyProtection="1">
      <alignment horizontal="center" vertical="center" wrapText="1"/>
      <protection locked="0"/>
    </xf>
    <xf numFmtId="171" fontId="7" fillId="0" borderId="15" xfId="0" applyNumberFormat="1" applyFont="1" applyBorder="1" applyAlignment="1" applyProtection="1">
      <alignment horizontal="center" vertical="center" wrapText="1"/>
      <protection locked="0"/>
    </xf>
    <xf numFmtId="171" fontId="7" fillId="0" borderId="15" xfId="0" applyNumberFormat="1" applyFont="1" applyBorder="1" applyAlignment="1" applyProtection="1">
      <alignment wrapText="1"/>
      <protection locked="0"/>
    </xf>
    <xf numFmtId="14" fontId="12" fillId="0" borderId="17" xfId="0" applyNumberFormat="1" applyFont="1" applyBorder="1" applyAlignment="1" applyProtection="1">
      <alignment horizontal="center" wrapText="1"/>
      <protection locked="0"/>
    </xf>
    <xf numFmtId="14" fontId="6" fillId="0" borderId="0" xfId="0" applyNumberFormat="1" applyFont="1" applyBorder="1" applyAlignment="1" applyProtection="1">
      <alignment wrapText="1"/>
      <protection locked="0"/>
    </xf>
    <xf numFmtId="0" fontId="6" fillId="0" borderId="0" xfId="0" applyFont="1" applyAlignment="1" applyProtection="1">
      <alignment horizontal="justify" wrapText="1"/>
      <protection locked="0"/>
    </xf>
    <xf numFmtId="14" fontId="7" fillId="0" borderId="0" xfId="0" applyNumberFormat="1" applyFont="1" applyBorder="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wrapText="1"/>
      <protection locked="0"/>
    </xf>
    <xf numFmtId="0" fontId="7" fillId="0" borderId="0" xfId="0" applyFont="1" applyFill="1" applyBorder="1" applyAlignment="1" applyProtection="1">
      <alignment wrapText="1"/>
      <protection locked="0"/>
    </xf>
    <xf numFmtId="167" fontId="7" fillId="3" borderId="10" xfId="2" applyFont="1" applyFill="1" applyBorder="1" applyAlignment="1" applyProtection="1">
      <alignment horizontal="center" wrapText="1"/>
      <protection locked="0"/>
    </xf>
    <xf numFmtId="167" fontId="7" fillId="3" borderId="18" xfId="2" applyFont="1" applyFill="1" applyBorder="1" applyAlignment="1" applyProtection="1">
      <alignment horizontal="center" wrapText="1"/>
      <protection locked="0"/>
    </xf>
    <xf numFmtId="167" fontId="7" fillId="3" borderId="11" xfId="2" applyFont="1" applyFill="1" applyBorder="1" applyAlignment="1" applyProtection="1">
      <alignment horizontal="center" wrapText="1"/>
      <protection locked="0"/>
    </xf>
    <xf numFmtId="0" fontId="13" fillId="4" borderId="4" xfId="3" applyFont="1" applyFill="1" applyBorder="1" applyAlignment="1" applyProtection="1">
      <alignment horizontal="center" vertical="center"/>
      <protection locked="0"/>
    </xf>
    <xf numFmtId="0" fontId="13" fillId="4" borderId="4" xfId="3" applyFont="1" applyFill="1" applyBorder="1" applyAlignment="1" applyProtection="1">
      <alignment horizontal="center" vertical="center" wrapText="1"/>
      <protection locked="0"/>
    </xf>
    <xf numFmtId="0" fontId="13" fillId="2" borderId="4" xfId="3" applyFont="1" applyBorder="1" applyAlignment="1" applyProtection="1">
      <alignment horizontal="center" vertical="center" wrapText="1"/>
      <protection locked="0"/>
    </xf>
    <xf numFmtId="167" fontId="13" fillId="2" borderId="4" xfId="2"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49" fontId="7" fillId="3" borderId="4" xfId="2" applyNumberFormat="1" applyFont="1" applyFill="1" applyBorder="1" applyAlignment="1" applyProtection="1">
      <alignment horizontal="center" vertical="center"/>
      <protection locked="0"/>
    </xf>
    <xf numFmtId="167" fontId="6" fillId="0" borderId="0" xfId="0" applyNumberFormat="1" applyFont="1" applyFill="1" applyAlignment="1" applyProtection="1">
      <alignment wrapText="1"/>
      <protection locked="0"/>
    </xf>
    <xf numFmtId="49" fontId="14" fillId="0" borderId="4" xfId="0" applyNumberFormat="1" applyFont="1" applyFill="1" applyBorder="1" applyAlignment="1">
      <alignment horizontal="center" vertical="center"/>
    </xf>
    <xf numFmtId="0" fontId="0" fillId="0" borderId="19" xfId="0" applyFont="1" applyFill="1" applyBorder="1" applyAlignment="1" applyProtection="1">
      <alignment wrapText="1"/>
      <protection locked="0"/>
    </xf>
    <xf numFmtId="0" fontId="15" fillId="0" borderId="19" xfId="0"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167" fontId="0" fillId="0" borderId="20"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0" fillId="0" borderId="20"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center" vertical="center" wrapText="1"/>
    </xf>
    <xf numFmtId="167" fontId="0" fillId="0" borderId="19" xfId="2" applyFont="1" applyFill="1" applyBorder="1" applyAlignment="1" applyProtection="1">
      <alignment horizontal="center" vertical="top" wrapText="1"/>
      <protection locked="0"/>
    </xf>
    <xf numFmtId="171" fontId="0" fillId="0" borderId="19" xfId="2" applyNumberFormat="1" applyFont="1" applyFill="1" applyBorder="1" applyAlignment="1" applyProtection="1">
      <alignment horizontal="center" vertical="center" wrapText="1"/>
      <protection locked="0"/>
    </xf>
    <xf numFmtId="167" fontId="7" fillId="0" borderId="4" xfId="0" applyNumberFormat="1" applyFont="1" applyFill="1" applyBorder="1" applyAlignment="1">
      <alignment horizontal="center" vertical="center"/>
    </xf>
    <xf numFmtId="171" fontId="0" fillId="0" borderId="0" xfId="0" applyNumberFormat="1" applyFill="1"/>
    <xf numFmtId="0" fontId="0" fillId="0" borderId="0" xfId="0" applyFill="1"/>
    <xf numFmtId="0" fontId="15"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167" fontId="0" fillId="0" borderId="4" xfId="2" applyFont="1" applyFill="1" applyBorder="1" applyAlignment="1">
      <alignment horizontal="center" vertical="center" wrapText="1"/>
    </xf>
    <xf numFmtId="171" fontId="1" fillId="0" borderId="19" xfId="2" applyNumberFormat="1" applyFont="1" applyFill="1" applyBorder="1" applyAlignment="1" applyProtection="1">
      <alignment horizontal="center" vertical="center" wrapText="1"/>
      <protection locked="0"/>
    </xf>
    <xf numFmtId="0" fontId="0" fillId="0" borderId="4" xfId="0" applyNumberFormat="1" applyFont="1" applyFill="1" applyBorder="1" applyAlignment="1" applyProtection="1">
      <alignment horizontal="center" vertical="center"/>
    </xf>
    <xf numFmtId="167" fontId="15" fillId="0" borderId="4" xfId="2" applyFont="1" applyFill="1" applyBorder="1" applyAlignment="1">
      <alignment horizontal="right" vertical="center" wrapText="1"/>
    </xf>
    <xf numFmtId="167" fontId="0" fillId="0" borderId="22" xfId="0" applyNumberFormat="1" applyFont="1" applyFill="1" applyBorder="1" applyAlignment="1" applyProtection="1">
      <alignment horizontal="center" vertical="center"/>
    </xf>
    <xf numFmtId="0" fontId="0" fillId="0" borderId="25" xfId="0" applyNumberFormat="1" applyFont="1" applyFill="1" applyBorder="1" applyAlignment="1" applyProtection="1">
      <alignment horizontal="center" vertical="center"/>
    </xf>
    <xf numFmtId="0" fontId="0" fillId="0" borderId="25" xfId="0" applyFill="1" applyBorder="1" applyAlignment="1">
      <alignment horizontal="center" vertical="center" wrapText="1"/>
    </xf>
    <xf numFmtId="0" fontId="0" fillId="0" borderId="25" xfId="0" applyFont="1" applyFill="1" applyBorder="1" applyAlignment="1">
      <alignment horizontal="center" vertical="center" wrapText="1"/>
    </xf>
    <xf numFmtId="171" fontId="0" fillId="0" borderId="25" xfId="2" applyNumberFormat="1" applyFont="1" applyFill="1" applyBorder="1" applyAlignment="1" applyProtection="1">
      <alignment horizontal="center" vertical="center" wrapText="1"/>
      <protection locked="0"/>
    </xf>
    <xf numFmtId="49" fontId="14" fillId="0" borderId="25" xfId="0" applyNumberFormat="1" applyFont="1" applyFill="1" applyBorder="1" applyAlignment="1">
      <alignment horizontal="center" vertical="center"/>
    </xf>
    <xf numFmtId="0" fontId="0" fillId="0" borderId="25" xfId="0" applyFont="1" applyFill="1" applyBorder="1" applyAlignment="1" applyProtection="1">
      <alignment wrapText="1"/>
      <protection locked="0"/>
    </xf>
    <xf numFmtId="0" fontId="15" fillId="0" borderId="25" xfId="0" applyFont="1" applyFill="1" applyBorder="1" applyAlignment="1">
      <alignment horizontal="center" vertical="center" wrapText="1"/>
    </xf>
    <xf numFmtId="14" fontId="15" fillId="0" borderId="25" xfId="0" applyNumberFormat="1" applyFont="1" applyFill="1" applyBorder="1" applyAlignment="1">
      <alignment horizontal="center" vertical="center" wrapText="1"/>
    </xf>
    <xf numFmtId="167" fontId="0" fillId="0" borderId="4" xfId="2" applyFont="1" applyFill="1" applyBorder="1" applyAlignment="1" applyProtection="1">
      <alignment horizontal="center" vertical="center"/>
    </xf>
    <xf numFmtId="0" fontId="0" fillId="0" borderId="21" xfId="0" applyFont="1" applyFill="1" applyBorder="1" applyAlignment="1">
      <alignment horizontal="center" vertical="center" wrapText="1"/>
    </xf>
    <xf numFmtId="3" fontId="0" fillId="0" borderId="11" xfId="0" applyNumberFormat="1" applyFont="1" applyFill="1" applyBorder="1" applyAlignment="1" applyProtection="1">
      <alignment horizontal="center" vertical="center" wrapText="1"/>
    </xf>
    <xf numFmtId="0" fontId="0" fillId="0" borderId="10" xfId="0" applyFont="1" applyFill="1" applyBorder="1" applyAlignment="1">
      <alignment horizontal="center" vertical="center" wrapText="1"/>
    </xf>
    <xf numFmtId="49" fontId="21" fillId="0" borderId="4" xfId="0" applyNumberFormat="1" applyFont="1" applyFill="1" applyBorder="1" applyAlignment="1">
      <alignment horizontal="center" vertical="center"/>
    </xf>
    <xf numFmtId="0" fontId="6" fillId="0" borderId="4" xfId="0" applyFont="1" applyFill="1" applyBorder="1" applyAlignment="1" applyProtection="1">
      <alignment wrapText="1"/>
      <protection locked="0"/>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9" xfId="0" applyFont="1" applyFill="1" applyBorder="1" applyAlignment="1">
      <alignment horizontal="center" vertical="center" wrapText="1"/>
    </xf>
    <xf numFmtId="167" fontId="6" fillId="0" borderId="4" xfId="2" applyFont="1" applyFill="1" applyBorder="1" applyAlignment="1" applyProtection="1">
      <alignment horizontal="center" vertical="top" wrapText="1"/>
      <protection locked="0"/>
    </xf>
    <xf numFmtId="171" fontId="6" fillId="0" borderId="4" xfId="2" applyNumberFormat="1" applyFont="1" applyFill="1" applyBorder="1" applyAlignment="1" applyProtection="1">
      <alignment horizontal="center" vertical="center" wrapText="1"/>
      <protection locked="0"/>
    </xf>
    <xf numFmtId="167" fontId="22" fillId="0" borderId="19" xfId="2" applyFont="1" applyFill="1" applyBorder="1" applyAlignment="1">
      <alignment horizontal="right" vertical="center" wrapText="1"/>
    </xf>
    <xf numFmtId="0" fontId="6" fillId="0" borderId="19" xfId="0" applyNumberFormat="1" applyFont="1" applyFill="1" applyBorder="1" applyAlignment="1" applyProtection="1">
      <alignment horizontal="justify" vertical="center"/>
    </xf>
    <xf numFmtId="171" fontId="6" fillId="0" borderId="4" xfId="2" applyNumberFormat="1" applyFont="1" applyFill="1" applyBorder="1" applyAlignment="1">
      <alignment horizontal="center" vertical="center" wrapText="1"/>
    </xf>
    <xf numFmtId="0" fontId="0" fillId="0" borderId="0" xfId="0" applyFill="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justify" vertical="center" wrapText="1"/>
    </xf>
    <xf numFmtId="167" fontId="6" fillId="0" borderId="4" xfId="2" applyFont="1" applyFill="1" applyBorder="1" applyAlignment="1" applyProtection="1">
      <alignment horizontal="center" vertical="center" wrapText="1"/>
      <protection locked="0"/>
    </xf>
    <xf numFmtId="167"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0" fontId="23" fillId="0" borderId="11" xfId="0" applyFont="1" applyFill="1" applyBorder="1" applyAlignment="1">
      <alignment horizontal="center" vertical="center" wrapText="1"/>
    </xf>
    <xf numFmtId="0" fontId="22" fillId="0" borderId="4" xfId="0" applyFont="1" applyFill="1" applyBorder="1" applyAlignment="1">
      <alignment horizontal="center" vertical="center" wrapText="1"/>
    </xf>
    <xf numFmtId="14" fontId="22" fillId="0" borderId="4" xfId="0" applyNumberFormat="1" applyFont="1" applyFill="1" applyBorder="1" applyAlignment="1">
      <alignment horizontal="center" vertical="center" wrapText="1"/>
    </xf>
    <xf numFmtId="167" fontId="6" fillId="0" borderId="0" xfId="0" applyNumberFormat="1" applyFont="1" applyFill="1" applyBorder="1" applyAlignment="1" applyProtection="1">
      <alignment horizontal="center" vertical="center"/>
    </xf>
    <xf numFmtId="0" fontId="6" fillId="0" borderId="0" xfId="0" applyFont="1" applyFill="1" applyAlignment="1">
      <alignment horizontal="center" vertical="center"/>
    </xf>
    <xf numFmtId="171" fontId="6" fillId="0" borderId="19" xfId="2" applyNumberFormat="1" applyFont="1" applyFill="1" applyBorder="1" applyAlignment="1" applyProtection="1">
      <alignment horizontal="center" vertical="center" wrapText="1"/>
      <protection locked="0"/>
    </xf>
    <xf numFmtId="167" fontId="0" fillId="0" borderId="4"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wrapText="1"/>
    </xf>
    <xf numFmtId="167" fontId="6" fillId="0" borderId="19" xfId="0" applyNumberFormat="1" applyFont="1" applyFill="1" applyBorder="1" applyAlignment="1" applyProtection="1">
      <alignment horizontal="justify" vertical="center"/>
    </xf>
    <xf numFmtId="0" fontId="16" fillId="0" borderId="4" xfId="0" applyFont="1" applyFill="1" applyBorder="1" applyAlignment="1">
      <alignment horizontal="center" vertical="center" wrapText="1"/>
    </xf>
    <xf numFmtId="49" fontId="14" fillId="7" borderId="4" xfId="0" applyNumberFormat="1" applyFont="1" applyFill="1" applyBorder="1" applyAlignment="1">
      <alignment horizontal="center" vertical="center"/>
    </xf>
    <xf numFmtId="0" fontId="0" fillId="7" borderId="4" xfId="0" applyFont="1" applyFill="1" applyBorder="1" applyAlignment="1" applyProtection="1">
      <alignment wrapText="1"/>
      <protection locked="0"/>
    </xf>
    <xf numFmtId="0" fontId="15" fillId="7" borderId="4"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19" fillId="7" borderId="4" xfId="0" applyFont="1" applyFill="1" applyBorder="1" applyAlignment="1">
      <alignment horizontal="justify" vertical="center"/>
    </xf>
    <xf numFmtId="0" fontId="0" fillId="7" borderId="4" xfId="0" applyFont="1" applyFill="1" applyBorder="1"/>
    <xf numFmtId="167" fontId="0" fillId="7" borderId="4" xfId="0" applyNumberFormat="1" applyFont="1" applyFill="1" applyBorder="1" applyAlignment="1">
      <alignment horizontal="center" vertical="center"/>
    </xf>
    <xf numFmtId="167" fontId="0" fillId="7" borderId="4" xfId="0" applyNumberFormat="1" applyFont="1" applyFill="1" applyBorder="1" applyAlignment="1">
      <alignment horizontal="center" vertical="center" wrapText="1"/>
    </xf>
    <xf numFmtId="171" fontId="5" fillId="7" borderId="4" xfId="2" applyNumberFormat="1" applyFont="1" applyFill="1" applyBorder="1" applyAlignment="1">
      <alignment horizontal="center" vertical="center"/>
    </xf>
    <xf numFmtId="167" fontId="0" fillId="7" borderId="4" xfId="2" applyFont="1" applyFill="1" applyBorder="1" applyAlignment="1">
      <alignment horizontal="center" vertical="center" wrapText="1"/>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justify" vertical="center"/>
    </xf>
    <xf numFmtId="167" fontId="0" fillId="7" borderId="4" xfId="0" applyNumberFormat="1" applyFont="1" applyFill="1" applyBorder="1" applyAlignment="1" applyProtection="1">
      <alignment horizontal="center" vertical="center"/>
    </xf>
    <xf numFmtId="0" fontId="0" fillId="7" borderId="4" xfId="0" applyNumberFormat="1" applyFont="1" applyFill="1" applyBorder="1" applyAlignment="1" applyProtection="1">
      <alignment horizontal="center" vertical="center"/>
    </xf>
    <xf numFmtId="167" fontId="0" fillId="7" borderId="4" xfId="2" applyFont="1" applyFill="1" applyBorder="1" applyAlignment="1" applyProtection="1">
      <alignment horizontal="center" vertical="center"/>
    </xf>
    <xf numFmtId="3" fontId="0" fillId="7" borderId="4" xfId="0" applyNumberFormat="1" applyFont="1" applyFill="1" applyBorder="1" applyAlignment="1" applyProtection="1">
      <alignment horizontal="center" vertical="center" wrapText="1"/>
    </xf>
    <xf numFmtId="3" fontId="0" fillId="7" borderId="4" xfId="0" applyNumberFormat="1" applyFont="1" applyFill="1" applyBorder="1" applyAlignment="1">
      <alignment horizontal="center" vertical="center" wrapText="1"/>
    </xf>
    <xf numFmtId="3" fontId="4" fillId="7" borderId="4" xfId="0" applyNumberFormat="1" applyFont="1" applyFill="1" applyBorder="1" applyAlignment="1" applyProtection="1">
      <alignment horizontal="center" vertical="center" wrapText="1"/>
    </xf>
    <xf numFmtId="171" fontId="0" fillId="7" borderId="4" xfId="2" applyNumberFormat="1" applyFont="1" applyFill="1" applyBorder="1"/>
    <xf numFmtId="171" fontId="0" fillId="7" borderId="4" xfId="2" applyNumberFormat="1" applyFont="1" applyFill="1" applyBorder="1" applyAlignment="1" applyProtection="1">
      <alignment horizontal="center" vertical="center" wrapText="1"/>
      <protection locked="0"/>
    </xf>
    <xf numFmtId="171" fontId="13" fillId="7" borderId="4" xfId="0" applyNumberFormat="1" applyFont="1" applyFill="1" applyBorder="1" applyAlignment="1">
      <alignment horizontal="center" vertical="center"/>
    </xf>
    <xf numFmtId="171" fontId="0" fillId="0" borderId="0" xfId="0" applyNumberFormat="1"/>
    <xf numFmtId="0" fontId="0" fillId="7" borderId="0" xfId="0" applyFill="1"/>
    <xf numFmtId="0" fontId="18" fillId="8" borderId="0" xfId="0" applyFont="1" applyFill="1"/>
    <xf numFmtId="0" fontId="18" fillId="8" borderId="4" xfId="0" applyFont="1" applyFill="1" applyBorder="1" applyAlignment="1">
      <alignment vertical="center" wrapText="1"/>
    </xf>
    <xf numFmtId="0" fontId="18" fillId="8" borderId="4" xfId="0" applyFont="1" applyFill="1" applyBorder="1" applyAlignment="1">
      <alignment horizontal="right" vertical="center" wrapText="1"/>
    </xf>
    <xf numFmtId="0" fontId="18" fillId="8" borderId="4" xfId="0" applyFont="1" applyFill="1" applyBorder="1" applyAlignment="1">
      <alignment wrapText="1"/>
    </xf>
    <xf numFmtId="0" fontId="18" fillId="8" borderId="4" xfId="0" applyFont="1" applyFill="1" applyBorder="1" applyAlignment="1">
      <alignment horizontal="left" wrapText="1"/>
    </xf>
    <xf numFmtId="167" fontId="18" fillId="8" borderId="4" xfId="2" applyFont="1" applyFill="1" applyBorder="1" applyAlignment="1">
      <alignment horizontal="center" vertical="center" wrapText="1"/>
    </xf>
    <xf numFmtId="0" fontId="18" fillId="8" borderId="4" xfId="0" applyFont="1" applyFill="1" applyBorder="1" applyAlignment="1">
      <alignment horizontal="center" vertical="center" wrapText="1"/>
    </xf>
    <xf numFmtId="167" fontId="18" fillId="8" borderId="4" xfId="0" applyNumberFormat="1" applyFont="1" applyFill="1" applyBorder="1" applyAlignment="1">
      <alignment wrapText="1"/>
    </xf>
    <xf numFmtId="167" fontId="18" fillId="8" borderId="4" xfId="2" applyFont="1" applyFill="1" applyBorder="1" applyAlignment="1">
      <alignment wrapText="1"/>
    </xf>
    <xf numFmtId="167" fontId="18" fillId="8" borderId="4" xfId="0" applyNumberFormat="1" applyFont="1" applyFill="1" applyBorder="1" applyAlignment="1">
      <alignment horizontal="center" vertical="center" wrapText="1"/>
    </xf>
    <xf numFmtId="171" fontId="18" fillId="8" borderId="4" xfId="2" applyNumberFormat="1" applyFont="1" applyFill="1" applyBorder="1" applyAlignment="1">
      <alignment wrapText="1"/>
    </xf>
    <xf numFmtId="171" fontId="18" fillId="8" borderId="4" xfId="2" applyNumberFormat="1" applyFont="1" applyFill="1" applyBorder="1" applyAlignment="1">
      <alignment horizontal="center" vertical="center" wrapText="1"/>
    </xf>
    <xf numFmtId="171" fontId="18" fillId="8" borderId="4" xfId="0" applyNumberFormat="1" applyFont="1" applyFill="1" applyBorder="1" applyAlignment="1">
      <alignment vertical="center"/>
    </xf>
    <xf numFmtId="171" fontId="15" fillId="0" borderId="0" xfId="0" applyNumberFormat="1" applyFont="1"/>
    <xf numFmtId="0" fontId="18" fillId="9" borderId="0" xfId="0" applyFont="1" applyFill="1"/>
    <xf numFmtId="0" fontId="18" fillId="9" borderId="0" xfId="0" applyFont="1" applyFill="1" applyBorder="1" applyAlignment="1">
      <alignment vertical="center" wrapText="1"/>
    </xf>
    <xf numFmtId="0" fontId="18" fillId="9" borderId="0" xfId="0" applyFont="1" applyFill="1" applyBorder="1" applyAlignment="1">
      <alignment horizontal="right" vertical="center" wrapText="1"/>
    </xf>
    <xf numFmtId="0" fontId="18" fillId="9" borderId="4" xfId="0" applyFont="1" applyFill="1" applyBorder="1" applyAlignment="1">
      <alignment wrapText="1"/>
    </xf>
    <xf numFmtId="0" fontId="18" fillId="9" borderId="4" xfId="0" applyFont="1" applyFill="1" applyBorder="1" applyAlignment="1">
      <alignment horizontal="left" wrapText="1"/>
    </xf>
    <xf numFmtId="167" fontId="18" fillId="9" borderId="4" xfId="2" applyFont="1" applyFill="1" applyBorder="1" applyAlignment="1">
      <alignment horizontal="center" vertical="center" wrapText="1"/>
    </xf>
    <xf numFmtId="0" fontId="18" fillId="9" borderId="4" xfId="0" applyFont="1" applyFill="1" applyBorder="1" applyAlignment="1">
      <alignment horizontal="center" vertical="center" wrapText="1"/>
    </xf>
    <xf numFmtId="167" fontId="18" fillId="9" borderId="4" xfId="0" applyNumberFormat="1" applyFont="1" applyFill="1" applyBorder="1" applyAlignment="1">
      <alignment wrapText="1"/>
    </xf>
    <xf numFmtId="43" fontId="7" fillId="9" borderId="4" xfId="0" applyNumberFormat="1" applyFont="1" applyFill="1" applyBorder="1" applyAlignment="1">
      <alignment wrapText="1"/>
    </xf>
    <xf numFmtId="167" fontId="18" fillId="9" borderId="4" xfId="2" applyFont="1" applyFill="1" applyBorder="1" applyAlignment="1">
      <alignment wrapText="1"/>
    </xf>
    <xf numFmtId="49" fontId="14" fillId="0" borderId="27" xfId="0" applyNumberFormat="1" applyFont="1" applyFill="1" applyBorder="1" applyAlignment="1">
      <alignment horizontal="center" vertical="center"/>
    </xf>
    <xf numFmtId="0" fontId="6" fillId="0" borderId="4" xfId="0" applyFont="1" applyBorder="1" applyAlignment="1" applyProtection="1">
      <alignment wrapText="1"/>
      <protection locked="0"/>
    </xf>
    <xf numFmtId="0" fontId="18" fillId="10" borderId="4" xfId="0" applyNumberFormat="1" applyFont="1" applyFill="1" applyBorder="1" applyAlignment="1">
      <alignment horizontal="center" vertical="center" wrapText="1"/>
    </xf>
    <xf numFmtId="0" fontId="0" fillId="10" borderId="4" xfId="0" applyFont="1" applyFill="1" applyBorder="1" applyAlignment="1">
      <alignment horizontal="center" vertical="center" wrapText="1"/>
    </xf>
    <xf numFmtId="167" fontId="0" fillId="10" borderId="4" xfId="2" applyFont="1"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167" fontId="6" fillId="0" borderId="4" xfId="2" applyFont="1" applyBorder="1" applyAlignment="1" applyProtection="1">
      <alignment horizontal="center" vertical="center" wrapText="1"/>
      <protection locked="0"/>
    </xf>
    <xf numFmtId="167" fontId="6" fillId="0" borderId="0" xfId="0" applyNumberFormat="1" applyFont="1" applyFill="1" applyBorder="1" applyAlignment="1" applyProtection="1">
      <alignment vertical="center" wrapText="1"/>
      <protection locked="0"/>
    </xf>
    <xf numFmtId="0" fontId="6" fillId="6" borderId="21" xfId="0" applyFont="1" applyFill="1" applyBorder="1" applyAlignment="1" applyProtection="1">
      <alignment horizontal="center" vertical="center" wrapText="1"/>
      <protection locked="0"/>
    </xf>
    <xf numFmtId="49" fontId="14" fillId="0" borderId="28" xfId="0" applyNumberFormat="1" applyFont="1" applyFill="1" applyBorder="1" applyAlignment="1">
      <alignment horizontal="center" vertical="center"/>
    </xf>
    <xf numFmtId="0" fontId="6" fillId="0" borderId="21" xfId="0" applyFont="1" applyBorder="1" applyAlignment="1" applyProtection="1">
      <alignment wrapText="1"/>
      <protection locked="0"/>
    </xf>
    <xf numFmtId="0" fontId="22" fillId="11" borderId="21" xfId="0" applyFont="1" applyFill="1" applyBorder="1" applyAlignment="1">
      <alignment horizontal="center" vertical="center" wrapText="1"/>
    </xf>
    <xf numFmtId="0" fontId="18" fillId="11" borderId="4" xfId="0" applyFont="1" applyFill="1" applyBorder="1" applyAlignment="1">
      <alignment horizontal="center" vertical="center" wrapText="1"/>
    </xf>
    <xf numFmtId="16" fontId="0" fillId="0" borderId="4" xfId="0" applyNumberFormat="1" applyFont="1" applyFill="1" applyBorder="1" applyAlignment="1">
      <alignment horizontal="center" vertical="center" wrapText="1"/>
    </xf>
    <xf numFmtId="167" fontId="15" fillId="0" borderId="4" xfId="2" applyFont="1" applyFill="1" applyBorder="1" applyAlignment="1">
      <alignment horizontal="center" vertical="center" wrapText="1"/>
    </xf>
    <xf numFmtId="0" fontId="4" fillId="0" borderId="10" xfId="0" applyFont="1" applyFill="1" applyBorder="1" applyAlignment="1">
      <alignment horizontal="center" vertical="center" wrapText="1"/>
    </xf>
    <xf numFmtId="167" fontId="0" fillId="0" borderId="4" xfId="2" applyFont="1" applyBorder="1" applyAlignment="1" applyProtection="1">
      <alignment horizontal="center" vertical="top" wrapText="1"/>
      <protection locked="0"/>
    </xf>
    <xf numFmtId="167" fontId="0" fillId="0" borderId="4" xfId="2" applyFont="1" applyBorder="1" applyAlignment="1" applyProtection="1">
      <alignment horizontal="center" vertical="center" wrapText="1"/>
      <protection locked="0"/>
    </xf>
    <xf numFmtId="167" fontId="15" fillId="0" borderId="4" xfId="2" applyFont="1" applyBorder="1" applyAlignment="1" applyProtection="1">
      <alignment horizontal="center" vertical="center" wrapText="1"/>
      <protection locked="0"/>
    </xf>
    <xf numFmtId="0" fontId="0" fillId="0" borderId="4" xfId="0" applyFont="1" applyBorder="1"/>
    <xf numFmtId="167" fontId="0" fillId="0" borderId="4" xfId="2" applyFont="1" applyFill="1" applyBorder="1" applyAlignment="1" applyProtection="1">
      <alignment horizontal="center" vertical="center" wrapText="1"/>
      <protection locked="0"/>
    </xf>
    <xf numFmtId="0" fontId="0" fillId="6" borderId="4" xfId="0" applyFill="1" applyBorder="1" applyAlignment="1">
      <alignment horizontal="center" vertical="center"/>
    </xf>
    <xf numFmtId="16" fontId="0" fillId="0" borderId="4"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11" borderId="20" xfId="0" applyNumberFormat="1" applyFont="1" applyFill="1" applyBorder="1" applyAlignment="1" applyProtection="1">
      <alignment horizontal="center" vertical="center" wrapText="1"/>
    </xf>
    <xf numFmtId="167" fontId="0" fillId="0" borderId="10" xfId="2" applyFont="1" applyFill="1" applyBorder="1" applyAlignment="1">
      <alignment horizontal="center" vertical="center" wrapText="1"/>
    </xf>
    <xf numFmtId="171" fontId="0" fillId="0" borderId="4" xfId="2" applyNumberFormat="1" applyFont="1" applyBorder="1" applyAlignment="1" applyProtection="1">
      <alignment horizontal="center" vertical="center" wrapText="1"/>
      <protection locked="0"/>
    </xf>
    <xf numFmtId="0" fontId="0" fillId="0" borderId="0" xfId="0" applyFont="1"/>
    <xf numFmtId="167" fontId="0" fillId="0" borderId="21" xfId="2" applyFont="1" applyBorder="1" applyAlignment="1" applyProtection="1">
      <alignment horizontal="center" vertical="center" wrapText="1"/>
      <protection locked="0"/>
    </xf>
    <xf numFmtId="0" fontId="0" fillId="6" borderId="4" xfId="0" applyFont="1" applyFill="1" applyBorder="1" applyAlignment="1" applyProtection="1">
      <alignment horizontal="center" vertical="center" wrapText="1"/>
      <protection locked="0"/>
    </xf>
    <xf numFmtId="0" fontId="22" fillId="11" borderId="4" xfId="0" applyFont="1" applyFill="1" applyBorder="1" applyAlignment="1">
      <alignment horizontal="center" vertical="center" wrapText="1"/>
    </xf>
    <xf numFmtId="14" fontId="0" fillId="0" borderId="4" xfId="0" applyNumberFormat="1" applyFill="1" applyBorder="1" applyAlignment="1">
      <alignment horizontal="center" vertical="center" wrapText="1"/>
    </xf>
    <xf numFmtId="0" fontId="15" fillId="11" borderId="4" xfId="0" applyFont="1" applyFill="1" applyBorder="1" applyAlignment="1">
      <alignment horizontal="center" vertical="center" wrapText="1"/>
    </xf>
    <xf numFmtId="0" fontId="0" fillId="11" borderId="4" xfId="0" applyFont="1" applyFill="1" applyBorder="1" applyAlignment="1">
      <alignment horizontal="center" vertical="center" wrapText="1"/>
    </xf>
    <xf numFmtId="167" fontId="0" fillId="11" borderId="4" xfId="2" applyFont="1" applyFill="1" applyBorder="1" applyAlignment="1">
      <alignment horizontal="center" vertical="center" wrapText="1"/>
    </xf>
    <xf numFmtId="167" fontId="0" fillId="11" borderId="4" xfId="2" applyFont="1" applyFill="1" applyBorder="1" applyAlignment="1">
      <alignment horizontal="right" vertical="center" wrapText="1"/>
    </xf>
    <xf numFmtId="0" fontId="0" fillId="11" borderId="4" xfId="0" applyFill="1" applyBorder="1" applyAlignment="1">
      <alignment horizontal="center" vertical="center" wrapText="1"/>
    </xf>
    <xf numFmtId="167" fontId="6" fillId="11" borderId="26" xfId="2" applyFont="1" applyFill="1" applyBorder="1" applyAlignment="1" applyProtection="1">
      <alignment horizontal="center" vertical="center"/>
    </xf>
    <xf numFmtId="0" fontId="6" fillId="11" borderId="4" xfId="0" applyFont="1" applyFill="1" applyBorder="1" applyAlignment="1">
      <alignment horizontal="center" vertical="center" wrapText="1"/>
    </xf>
    <xf numFmtId="167" fontId="6" fillId="11" borderId="20" xfId="0" applyNumberFormat="1" applyFont="1" applyFill="1" applyBorder="1" applyAlignment="1" applyProtection="1">
      <alignment horizontal="center" vertical="center" wrapText="1"/>
    </xf>
    <xf numFmtId="0" fontId="4" fillId="11" borderId="10" xfId="0" applyFont="1" applyFill="1" applyBorder="1" applyAlignment="1">
      <alignment horizontal="center" vertical="center" wrapText="1"/>
    </xf>
    <xf numFmtId="167" fontId="0" fillId="0" borderId="21" xfId="2" applyFont="1" applyBorder="1" applyAlignment="1" applyProtection="1">
      <alignment horizontal="center" vertical="top" wrapText="1"/>
      <protection locked="0"/>
    </xf>
    <xf numFmtId="0" fontId="18" fillId="11" borderId="4" xfId="0" applyFont="1" applyFill="1" applyBorder="1" applyAlignment="1">
      <alignment horizontal="left" vertical="center" wrapText="1"/>
    </xf>
    <xf numFmtId="14" fontId="0"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0" fillId="11" borderId="0" xfId="0" applyNumberFormat="1" applyFont="1" applyFill="1" applyBorder="1" applyAlignment="1" applyProtection="1">
      <alignment horizontal="center" vertical="center"/>
    </xf>
    <xf numFmtId="167" fontId="0" fillId="0" borderId="10" xfId="2" applyFont="1" applyBorder="1" applyAlignment="1" applyProtection="1">
      <alignment horizontal="center" vertical="top" wrapText="1"/>
      <protection locked="0"/>
    </xf>
    <xf numFmtId="0" fontId="4" fillId="8" borderId="0" xfId="0" applyFont="1" applyFill="1"/>
    <xf numFmtId="0" fontId="4" fillId="8" borderId="4" xfId="0" applyFont="1" applyFill="1" applyBorder="1" applyAlignment="1">
      <alignment vertical="center" wrapText="1"/>
    </xf>
    <xf numFmtId="0" fontId="4" fillId="8" borderId="4" xfId="0" applyFont="1" applyFill="1" applyBorder="1" applyAlignment="1">
      <alignment horizontal="right" vertical="center" wrapText="1"/>
    </xf>
    <xf numFmtId="0" fontId="4" fillId="8" borderId="4" xfId="0" applyFont="1" applyFill="1" applyBorder="1" applyAlignment="1">
      <alignment wrapText="1"/>
    </xf>
    <xf numFmtId="0" fontId="4" fillId="8" borderId="4" xfId="0" applyFont="1" applyFill="1" applyBorder="1" applyAlignment="1">
      <alignment horizontal="left" wrapText="1"/>
    </xf>
    <xf numFmtId="167" fontId="4" fillId="8" borderId="4" xfId="2" applyFont="1" applyFill="1" applyBorder="1" applyAlignment="1">
      <alignment wrapText="1"/>
    </xf>
    <xf numFmtId="0" fontId="4" fillId="8" borderId="4" xfId="0" applyFont="1" applyFill="1" applyBorder="1" applyAlignment="1">
      <alignment horizontal="center" vertical="center" wrapText="1"/>
    </xf>
    <xf numFmtId="167" fontId="4" fillId="8" borderId="4" xfId="0" applyNumberFormat="1" applyFont="1" applyFill="1" applyBorder="1" applyAlignment="1">
      <alignment wrapText="1"/>
    </xf>
    <xf numFmtId="167" fontId="2" fillId="8" borderId="4" xfId="2" applyFont="1" applyFill="1" applyBorder="1" applyAlignment="1">
      <alignment wrapText="1"/>
    </xf>
    <xf numFmtId="167" fontId="4" fillId="8" borderId="10" xfId="2" applyFont="1" applyFill="1" applyBorder="1" applyAlignment="1">
      <alignment wrapText="1"/>
    </xf>
    <xf numFmtId="167" fontId="4" fillId="8" borderId="4" xfId="2" applyFont="1" applyFill="1" applyBorder="1" applyAlignment="1">
      <alignment horizontal="center" vertical="center" wrapText="1"/>
    </xf>
    <xf numFmtId="167" fontId="4" fillId="8" borderId="10" xfId="2" applyFont="1" applyFill="1" applyBorder="1" applyAlignment="1">
      <alignment horizontal="center" vertical="center" wrapText="1"/>
    </xf>
    <xf numFmtId="167" fontId="4" fillId="8" borderId="0" xfId="2" applyFont="1" applyFill="1" applyBorder="1" applyAlignment="1">
      <alignment horizontal="center" vertical="center" wrapText="1"/>
    </xf>
    <xf numFmtId="0" fontId="6" fillId="6" borderId="4" xfId="0" applyFont="1" applyFill="1" applyBorder="1" applyAlignment="1" applyProtection="1">
      <alignment horizontal="center" vertical="center" wrapText="1"/>
      <protection locked="0"/>
    </xf>
    <xf numFmtId="0" fontId="4" fillId="11" borderId="4" xfId="0" applyFont="1" applyFill="1" applyBorder="1" applyAlignment="1">
      <alignment horizontal="center" vertical="center" wrapText="1"/>
    </xf>
    <xf numFmtId="14" fontId="0" fillId="0" borderId="4" xfId="0" applyNumberFormat="1" applyBorder="1" applyAlignment="1">
      <alignment horizontal="center" vertical="center" wrapText="1"/>
    </xf>
    <xf numFmtId="167" fontId="0" fillId="0" borderId="4" xfId="2" applyFont="1" applyBorder="1" applyAlignment="1">
      <alignment horizontal="center" vertical="center" wrapText="1"/>
    </xf>
    <xf numFmtId="0" fontId="6" fillId="0" borderId="10" xfId="0" applyFont="1" applyFill="1" applyBorder="1" applyAlignment="1">
      <alignment horizontal="center" vertical="center" wrapText="1"/>
    </xf>
    <xf numFmtId="0" fontId="0" fillId="11" borderId="20" xfId="0" applyNumberFormat="1" applyFont="1" applyFill="1" applyBorder="1" applyAlignment="1" applyProtection="1">
      <alignment horizontal="center" vertical="center"/>
    </xf>
    <xf numFmtId="167" fontId="0" fillId="0" borderId="0" xfId="2" applyFont="1" applyAlignment="1">
      <alignment horizontal="center" vertical="center"/>
    </xf>
    <xf numFmtId="0" fontId="0" fillId="0" borderId="4" xfId="0" applyFont="1" applyBorder="1" applyAlignment="1">
      <alignment vertical="center"/>
    </xf>
    <xf numFmtId="167" fontId="6" fillId="0" borderId="4" xfId="0" applyNumberFormat="1" applyFont="1" applyFill="1" applyBorder="1" applyAlignment="1" applyProtection="1">
      <alignment vertical="center" wrapText="1"/>
      <protection locked="0"/>
    </xf>
    <xf numFmtId="0" fontId="0" fillId="0" borderId="21" xfId="0" applyFont="1" applyBorder="1" applyAlignment="1">
      <alignment horizontal="center" vertical="center" wrapText="1"/>
    </xf>
    <xf numFmtId="167" fontId="0" fillId="11" borderId="21" xfId="2" applyFont="1" applyFill="1" applyBorder="1" applyAlignment="1">
      <alignment horizontal="center" vertical="center" wrapText="1"/>
    </xf>
    <xf numFmtId="167" fontId="0" fillId="0" borderId="21" xfId="2" applyFont="1" applyBorder="1" applyAlignment="1">
      <alignment horizontal="center" vertical="center" wrapText="1"/>
    </xf>
    <xf numFmtId="0" fontId="0" fillId="0" borderId="0" xfId="0" applyFont="1" applyBorder="1" applyAlignment="1">
      <alignment vertical="center"/>
    </xf>
    <xf numFmtId="0" fontId="6" fillId="0" borderId="4" xfId="2" applyNumberFormat="1" applyFont="1" applyBorder="1" applyAlignment="1" applyProtection="1">
      <alignment wrapText="1"/>
      <protection locked="0"/>
    </xf>
    <xf numFmtId="14" fontId="15" fillId="11" borderId="4" xfId="0" applyNumberFormat="1" applyFont="1" applyFill="1" applyBorder="1" applyAlignment="1">
      <alignment horizontal="center" vertical="center" wrapText="1"/>
    </xf>
    <xf numFmtId="167" fontId="15" fillId="11" borderId="4" xfId="2" applyFont="1" applyFill="1" applyBorder="1" applyAlignment="1">
      <alignment horizontal="center" vertical="center" wrapText="1"/>
    </xf>
    <xf numFmtId="167" fontId="15" fillId="11" borderId="21" xfId="2" applyFont="1" applyFill="1" applyBorder="1" applyAlignment="1">
      <alignment vertical="center" wrapText="1"/>
    </xf>
    <xf numFmtId="0" fontId="0" fillId="11" borderId="4" xfId="0" applyNumberFormat="1" applyFont="1" applyFill="1" applyBorder="1" applyAlignment="1" applyProtection="1">
      <alignment horizontal="center" vertical="center"/>
    </xf>
    <xf numFmtId="167" fontId="15" fillId="11" borderId="21" xfId="2" applyFont="1" applyFill="1" applyBorder="1" applyAlignment="1">
      <alignment horizontal="center" vertical="center" wrapText="1"/>
    </xf>
    <xf numFmtId="0" fontId="4" fillId="10" borderId="4" xfId="0" applyNumberFormat="1" applyFont="1" applyFill="1" applyBorder="1" applyAlignment="1">
      <alignment horizontal="center" vertical="center" wrapText="1"/>
    </xf>
    <xf numFmtId="0" fontId="0" fillId="10" borderId="4" xfId="0" applyFill="1" applyBorder="1" applyAlignment="1">
      <alignment horizontal="center" vertical="center" wrapText="1"/>
    </xf>
    <xf numFmtId="167" fontId="15" fillId="10" borderId="29" xfId="2" applyFont="1" applyFill="1" applyBorder="1" applyAlignment="1">
      <alignment horizontal="right" vertical="center" wrapText="1"/>
    </xf>
    <xf numFmtId="0" fontId="0" fillId="12" borderId="4" xfId="0" applyFill="1" applyBorder="1" applyAlignment="1">
      <alignment horizontal="center" vertical="center" wrapText="1"/>
    </xf>
    <xf numFmtId="0" fontId="24" fillId="0" borderId="0" xfId="0" applyFont="1" applyAlignment="1">
      <alignment wrapText="1"/>
    </xf>
    <xf numFmtId="167" fontId="15" fillId="11" borderId="4" xfId="2" applyFont="1" applyFill="1" applyBorder="1" applyAlignment="1">
      <alignment horizontal="right" vertical="center" wrapText="1"/>
    </xf>
    <xf numFmtId="0" fontId="0" fillId="11" borderId="26" xfId="0" applyNumberFormat="1" applyFont="1" applyFill="1" applyBorder="1" applyAlignment="1" applyProtection="1">
      <alignment horizontal="center" vertical="center" wrapText="1"/>
    </xf>
    <xf numFmtId="167" fontId="0" fillId="11" borderId="26" xfId="2" applyFont="1" applyFill="1" applyBorder="1" applyAlignment="1" applyProtection="1">
      <alignment horizontal="center" vertical="center"/>
    </xf>
    <xf numFmtId="3" fontId="0" fillId="11" borderId="26" xfId="0" applyNumberFormat="1" applyFont="1" applyFill="1" applyBorder="1" applyAlignment="1" applyProtection="1">
      <alignment horizontal="center" vertical="center"/>
    </xf>
    <xf numFmtId="0" fontId="0" fillId="11" borderId="26" xfId="0" applyNumberFormat="1" applyFont="1" applyFill="1" applyBorder="1" applyAlignment="1" applyProtection="1">
      <alignment horizontal="justify" vertical="center" wrapText="1"/>
    </xf>
    <xf numFmtId="167" fontId="0" fillId="11" borderId="20" xfId="2" applyFont="1" applyFill="1" applyBorder="1" applyAlignment="1" applyProtection="1">
      <alignment horizontal="center" vertical="center"/>
    </xf>
    <xf numFmtId="0" fontId="0" fillId="11" borderId="20" xfId="0" applyNumberFormat="1" applyFont="1" applyFill="1" applyBorder="1" applyAlignment="1" applyProtection="1">
      <alignment horizontal="justify" vertical="center" wrapText="1"/>
    </xf>
    <xf numFmtId="0" fontId="6" fillId="11" borderId="19" xfId="0" applyFont="1" applyFill="1" applyBorder="1" applyAlignment="1">
      <alignment horizontal="center" vertical="center" wrapText="1"/>
    </xf>
    <xf numFmtId="0" fontId="0" fillId="0" borderId="4" xfId="0" applyFont="1" applyFill="1" applyBorder="1" applyAlignment="1">
      <alignment horizontal="justify" vertical="center" wrapText="1"/>
    </xf>
    <xf numFmtId="14" fontId="0" fillId="11" borderId="4" xfId="0" applyNumberFormat="1" applyFill="1" applyBorder="1" applyAlignment="1">
      <alignment horizontal="center" vertical="center" wrapText="1"/>
    </xf>
    <xf numFmtId="0" fontId="0" fillId="11" borderId="10" xfId="0" applyFont="1" applyFill="1" applyBorder="1" applyAlignment="1">
      <alignment horizontal="center" vertical="center" wrapText="1"/>
    </xf>
    <xf numFmtId="0" fontId="0" fillId="11" borderId="30"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4" fillId="13" borderId="4" xfId="1" applyNumberFormat="1" applyFont="1" applyFill="1" applyBorder="1" applyAlignment="1">
      <alignment horizontal="center" vertical="center" wrapText="1"/>
    </xf>
    <xf numFmtId="14" fontId="0" fillId="13" borderId="4" xfId="0" applyNumberFormat="1" applyFill="1" applyBorder="1" applyAlignment="1">
      <alignment horizontal="center" vertical="center" wrapText="1"/>
    </xf>
    <xf numFmtId="0" fontId="0" fillId="13" borderId="4" xfId="0" applyFont="1" applyFill="1" applyBorder="1" applyAlignment="1">
      <alignment horizontal="center" vertical="center" wrapText="1"/>
    </xf>
    <xf numFmtId="0" fontId="0" fillId="13" borderId="0" xfId="0" applyFill="1" applyAlignment="1">
      <alignment horizontal="center" vertical="center"/>
    </xf>
    <xf numFmtId="167" fontId="15" fillId="13" borderId="4" xfId="2" applyFont="1" applyFill="1" applyBorder="1" applyAlignment="1">
      <alignment horizontal="center" vertical="center" wrapText="1"/>
    </xf>
    <xf numFmtId="0" fontId="6" fillId="13" borderId="10"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10" xfId="0" applyFont="1" applyFill="1" applyBorder="1" applyAlignment="1">
      <alignment horizontal="center" vertical="center" wrapText="1"/>
    </xf>
    <xf numFmtId="167" fontId="0" fillId="13" borderId="4" xfId="2" applyFont="1" applyFill="1" applyBorder="1" applyAlignment="1">
      <alignment horizontal="center" vertical="center" wrapText="1"/>
    </xf>
    <xf numFmtId="171" fontId="0" fillId="0" borderId="10" xfId="2" applyNumberFormat="1" applyFont="1" applyBorder="1" applyAlignment="1" applyProtection="1">
      <alignment horizontal="center" vertical="top" wrapText="1"/>
      <protection locked="0"/>
    </xf>
    <xf numFmtId="0" fontId="0" fillId="13" borderId="0" xfId="0" applyFill="1"/>
    <xf numFmtId="167" fontId="15" fillId="13" borderId="21" xfId="2" applyFont="1" applyFill="1" applyBorder="1" applyAlignment="1">
      <alignment horizontal="center" vertical="center" wrapText="1"/>
    </xf>
    <xf numFmtId="0" fontId="6" fillId="13" borderId="1" xfId="0" applyFont="1" applyFill="1" applyBorder="1" applyAlignment="1">
      <alignment horizontal="center" vertical="center" wrapText="1"/>
    </xf>
    <xf numFmtId="49" fontId="21" fillId="0" borderId="27" xfId="0" applyNumberFormat="1" applyFont="1" applyFill="1" applyBorder="1" applyAlignment="1">
      <alignment horizontal="center" vertical="center"/>
    </xf>
    <xf numFmtId="0" fontId="15" fillId="11" borderId="4" xfId="0" applyFont="1" applyFill="1" applyBorder="1" applyAlignment="1">
      <alignment horizontal="left" vertical="center" wrapText="1"/>
    </xf>
    <xf numFmtId="167" fontId="0" fillId="0" borderId="21" xfId="2" applyFont="1" applyFill="1" applyBorder="1" applyAlignment="1">
      <alignment horizontal="center" vertical="center" wrapText="1"/>
    </xf>
    <xf numFmtId="0" fontId="0" fillId="0" borderId="1" xfId="0" applyFill="1" applyBorder="1" applyAlignment="1">
      <alignment horizontal="center" vertical="center" wrapText="1"/>
    </xf>
    <xf numFmtId="0" fontId="0" fillId="11" borderId="22" xfId="0" applyNumberFormat="1" applyFont="1" applyFill="1" applyBorder="1" applyAlignment="1" applyProtection="1">
      <alignment horizontal="center" vertical="center"/>
    </xf>
    <xf numFmtId="0" fontId="0" fillId="11" borderId="0" xfId="0" applyFill="1"/>
    <xf numFmtId="0" fontId="6" fillId="0" borderId="4" xfId="0" applyFont="1" applyFill="1" applyBorder="1" applyAlignment="1" applyProtection="1">
      <alignment horizontal="center" vertical="center" wrapText="1"/>
      <protection locked="0"/>
    </xf>
    <xf numFmtId="167" fontId="0" fillId="0" borderId="10" xfId="2" applyFont="1" applyFill="1" applyBorder="1" applyAlignment="1" applyProtection="1">
      <alignment horizontal="center" vertical="center" wrapText="1"/>
      <protection locked="0"/>
    </xf>
    <xf numFmtId="167" fontId="0" fillId="0" borderId="10" xfId="2" applyFont="1" applyBorder="1" applyAlignment="1" applyProtection="1">
      <alignment horizontal="center" vertical="center" wrapText="1"/>
      <protection locked="0"/>
    </xf>
    <xf numFmtId="49" fontId="27" fillId="7" borderId="0" xfId="0" applyNumberFormat="1" applyFont="1" applyFill="1" applyBorder="1" applyAlignment="1">
      <alignment horizontal="center" vertical="center"/>
    </xf>
    <xf numFmtId="0" fontId="26" fillId="7" borderId="4" xfId="0" applyFont="1" applyFill="1" applyBorder="1" applyAlignment="1" applyProtection="1">
      <alignment wrapText="1"/>
      <protection locked="0"/>
    </xf>
    <xf numFmtId="0" fontId="5" fillId="7" borderId="4" xfId="0" applyFont="1" applyFill="1" applyBorder="1" applyAlignment="1">
      <alignment vertical="center" wrapText="1"/>
    </xf>
    <xf numFmtId="0" fontId="5" fillId="7" borderId="19" xfId="0" applyFont="1" applyFill="1" applyBorder="1" applyAlignment="1">
      <alignment horizontal="center" vertical="center" wrapText="1"/>
    </xf>
    <xf numFmtId="0" fontId="5" fillId="7" borderId="4" xfId="0" applyFont="1" applyFill="1" applyBorder="1" applyAlignment="1">
      <alignment horizontal="left" vertical="center" wrapText="1"/>
    </xf>
    <xf numFmtId="14" fontId="5" fillId="7" borderId="4"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167" fontId="5" fillId="7" borderId="4" xfId="2" applyFont="1" applyFill="1" applyBorder="1" applyAlignment="1">
      <alignment horizontal="center" vertical="center" wrapText="1"/>
    </xf>
    <xf numFmtId="0" fontId="5" fillId="7" borderId="10" xfId="0" applyFont="1" applyFill="1" applyBorder="1" applyAlignment="1">
      <alignment horizontal="center" vertical="center" wrapText="1"/>
    </xf>
    <xf numFmtId="167" fontId="5" fillId="7" borderId="4" xfId="0" applyNumberFormat="1" applyFont="1" applyFill="1" applyBorder="1" applyAlignment="1">
      <alignment horizontal="center" vertical="center" wrapText="1"/>
    </xf>
    <xf numFmtId="167" fontId="5" fillId="7" borderId="10" xfId="2" applyFont="1" applyFill="1" applyBorder="1" applyAlignment="1" applyProtection="1">
      <alignment horizontal="center" vertical="top" wrapText="1"/>
      <protection locked="0"/>
    </xf>
    <xf numFmtId="167" fontId="5" fillId="7" borderId="10" xfId="2" applyFont="1" applyFill="1" applyBorder="1" applyAlignment="1" applyProtection="1">
      <alignment horizontal="center" vertical="center" wrapText="1"/>
      <protection locked="0"/>
    </xf>
    <xf numFmtId="0" fontId="5" fillId="11" borderId="0" xfId="0" applyFont="1" applyFill="1"/>
    <xf numFmtId="0" fontId="5" fillId="7" borderId="0" xfId="0" applyFont="1" applyFill="1"/>
    <xf numFmtId="0" fontId="7" fillId="8" borderId="4" xfId="0" applyFont="1" applyFill="1" applyBorder="1" applyAlignment="1">
      <alignment horizontal="center" vertical="center" wrapText="1"/>
    </xf>
    <xf numFmtId="0" fontId="7" fillId="8" borderId="4" xfId="0" applyFont="1" applyFill="1" applyBorder="1" applyAlignment="1">
      <alignment horizontal="right" vertical="center" wrapText="1"/>
    </xf>
    <xf numFmtId="167" fontId="7" fillId="8" borderId="19" xfId="2" applyFont="1" applyFill="1" applyBorder="1" applyAlignment="1">
      <alignment horizontal="center" vertical="center" wrapText="1"/>
    </xf>
    <xf numFmtId="14" fontId="4" fillId="8" borderId="4" xfId="0" applyNumberFormat="1" applyFont="1" applyFill="1" applyBorder="1" applyAlignment="1">
      <alignment horizontal="center" vertical="center" wrapText="1"/>
    </xf>
    <xf numFmtId="167" fontId="2" fillId="8" borderId="4" xfId="0" applyNumberFormat="1" applyFont="1" applyFill="1" applyBorder="1" applyAlignment="1">
      <alignment horizontal="center" vertical="center" wrapText="1"/>
    </xf>
    <xf numFmtId="167" fontId="4" fillId="8" borderId="4" xfId="0" applyNumberFormat="1" applyFont="1" applyFill="1" applyBorder="1" applyAlignment="1">
      <alignment horizontal="center" vertical="center" wrapText="1"/>
    </xf>
    <xf numFmtId="0" fontId="4" fillId="8" borderId="10" xfId="0" applyFont="1" applyFill="1" applyBorder="1" applyAlignment="1">
      <alignment horizontal="center" vertical="center" wrapText="1"/>
    </xf>
    <xf numFmtId="167" fontId="26" fillId="7" borderId="4" xfId="0" applyNumberFormat="1" applyFont="1" applyFill="1" applyBorder="1" applyAlignment="1" applyProtection="1">
      <alignment vertical="center" wrapText="1"/>
      <protection locked="0"/>
    </xf>
    <xf numFmtId="0" fontId="4" fillId="11" borderId="0" xfId="0" applyFont="1" applyFill="1"/>
    <xf numFmtId="0" fontId="7" fillId="10" borderId="4" xfId="0" applyNumberFormat="1" applyFont="1" applyFill="1" applyBorder="1" applyAlignment="1">
      <alignment horizontal="center" vertical="center" wrapText="1"/>
    </xf>
    <xf numFmtId="0" fontId="6" fillId="10" borderId="4" xfId="0" applyFont="1" applyFill="1" applyBorder="1" applyAlignment="1">
      <alignment horizontal="center" vertical="center" wrapText="1"/>
    </xf>
    <xf numFmtId="167" fontId="6" fillId="13" borderId="4" xfId="2" applyFont="1" applyFill="1" applyBorder="1" applyAlignment="1">
      <alignment horizontal="right" vertical="center" wrapText="1"/>
    </xf>
    <xf numFmtId="0" fontId="6" fillId="13" borderId="11" xfId="0" applyFont="1" applyFill="1" applyBorder="1" applyAlignment="1">
      <alignment horizontal="center" vertical="center" wrapText="1"/>
    </xf>
    <xf numFmtId="167" fontId="6" fillId="13" borderId="4" xfId="2" applyFont="1" applyFill="1" applyBorder="1" applyAlignment="1">
      <alignment horizontal="center" vertical="center" wrapText="1"/>
    </xf>
    <xf numFmtId="0" fontId="7" fillId="13" borderId="10" xfId="0" applyFont="1" applyFill="1" applyBorder="1" applyAlignment="1">
      <alignment horizontal="center" vertical="center" wrapText="1"/>
    </xf>
    <xf numFmtId="167" fontId="7" fillId="8" borderId="4" xfId="2" applyFont="1" applyFill="1" applyBorder="1" applyAlignment="1">
      <alignment horizontal="center" vertical="center" wrapText="1"/>
    </xf>
    <xf numFmtId="0" fontId="6" fillId="0" borderId="4" xfId="0" applyFont="1" applyBorder="1" applyAlignment="1" applyProtection="1">
      <alignment horizontal="left" wrapText="1"/>
      <protection locked="0"/>
    </xf>
    <xf numFmtId="167" fontId="6" fillId="0" borderId="10" xfId="2" applyFont="1" applyFill="1" applyBorder="1" applyAlignment="1" applyProtection="1">
      <alignment horizontal="center" vertical="center" wrapText="1"/>
      <protection locked="0"/>
    </xf>
    <xf numFmtId="0" fontId="6" fillId="8" borderId="4" xfId="0" applyFont="1" applyFill="1" applyBorder="1" applyAlignment="1">
      <alignment vertical="center" wrapText="1"/>
    </xf>
    <xf numFmtId="0" fontId="6" fillId="8" borderId="4" xfId="0" applyFont="1" applyFill="1" applyBorder="1" applyAlignment="1">
      <alignment horizontal="right" vertical="center" wrapText="1"/>
    </xf>
    <xf numFmtId="0" fontId="6" fillId="8" borderId="4" xfId="0" applyFont="1" applyFill="1" applyBorder="1" applyAlignment="1">
      <alignment wrapText="1"/>
    </xf>
    <xf numFmtId="0" fontId="6" fillId="8" borderId="4" xfId="0" applyFont="1" applyFill="1" applyBorder="1" applyAlignment="1">
      <alignment horizontal="left" wrapText="1"/>
    </xf>
    <xf numFmtId="167" fontId="6" fillId="8" borderId="4" xfId="2" applyFont="1" applyFill="1" applyBorder="1" applyAlignment="1">
      <alignment wrapText="1"/>
    </xf>
    <xf numFmtId="0" fontId="6" fillId="8" borderId="4" xfId="0" applyFont="1" applyFill="1" applyBorder="1" applyAlignment="1">
      <alignment horizontal="center" vertical="center" wrapText="1"/>
    </xf>
    <xf numFmtId="167" fontId="7" fillId="8" borderId="4" xfId="2" applyFont="1" applyFill="1" applyBorder="1" applyAlignment="1">
      <alignment wrapText="1"/>
    </xf>
    <xf numFmtId="167" fontId="6" fillId="8" borderId="4" xfId="0" applyNumberFormat="1" applyFont="1" applyFill="1" applyBorder="1" applyAlignment="1">
      <alignment wrapText="1"/>
    </xf>
    <xf numFmtId="167" fontId="6" fillId="8" borderId="10" xfId="2" applyFont="1" applyFill="1" applyBorder="1" applyAlignment="1">
      <alignment wrapText="1"/>
    </xf>
    <xf numFmtId="167" fontId="6" fillId="11" borderId="4" xfId="2" applyFont="1" applyFill="1" applyBorder="1" applyAlignment="1" applyProtection="1">
      <alignment horizontal="center" vertical="center" wrapText="1"/>
      <protection locked="0"/>
    </xf>
    <xf numFmtId="0" fontId="0" fillId="8" borderId="0" xfId="0" applyFill="1"/>
    <xf numFmtId="0" fontId="7" fillId="9" borderId="0" xfId="0" applyFont="1" applyFill="1" applyBorder="1" applyAlignment="1">
      <alignment vertical="center" wrapText="1"/>
    </xf>
    <xf numFmtId="0" fontId="7" fillId="9" borderId="0" xfId="0" applyFont="1" applyFill="1" applyBorder="1" applyAlignment="1">
      <alignment horizontal="right" vertical="center" wrapText="1"/>
    </xf>
    <xf numFmtId="0" fontId="7" fillId="9" borderId="4" xfId="0" applyFont="1" applyFill="1" applyBorder="1" applyAlignment="1">
      <alignment wrapText="1"/>
    </xf>
    <xf numFmtId="0" fontId="7" fillId="9" borderId="0" xfId="0" applyFont="1" applyFill="1" applyBorder="1" applyAlignment="1">
      <alignment horizontal="left" wrapText="1"/>
    </xf>
    <xf numFmtId="167" fontId="7" fillId="9" borderId="4" xfId="2" applyFont="1" applyFill="1" applyBorder="1" applyAlignment="1">
      <alignment wrapText="1"/>
    </xf>
    <xf numFmtId="0" fontId="7" fillId="9" borderId="4" xfId="0" applyFont="1" applyFill="1" applyBorder="1" applyAlignment="1">
      <alignment horizontal="center" vertical="center" wrapText="1"/>
    </xf>
    <xf numFmtId="167" fontId="6" fillId="8" borderId="4" xfId="0" applyNumberFormat="1" applyFont="1" applyFill="1" applyBorder="1" applyAlignment="1">
      <alignment horizontal="center" vertical="center" wrapText="1"/>
    </xf>
    <xf numFmtId="0" fontId="4" fillId="9" borderId="0" xfId="0" applyFont="1" applyFill="1"/>
    <xf numFmtId="167" fontId="7" fillId="9" borderId="0" xfId="2" applyFont="1" applyFill="1" applyBorder="1" applyAlignment="1">
      <alignment wrapText="1"/>
    </xf>
    <xf numFmtId="167" fontId="7" fillId="9" borderId="10" xfId="2" applyFont="1" applyFill="1" applyBorder="1" applyAlignment="1">
      <alignment wrapText="1"/>
    </xf>
    <xf numFmtId="167" fontId="7" fillId="9" borderId="21" xfId="2" applyFont="1" applyFill="1" applyBorder="1" applyAlignment="1">
      <alignment wrapText="1"/>
    </xf>
    <xf numFmtId="167" fontId="6" fillId="0" borderId="4" xfId="0" applyNumberFormat="1" applyFont="1" applyBorder="1" applyAlignment="1" applyProtection="1">
      <alignment wrapText="1"/>
      <protection locked="0"/>
    </xf>
    <xf numFmtId="0" fontId="15" fillId="11" borderId="0" xfId="0" applyFont="1" applyFill="1" applyAlignment="1">
      <alignment horizontal="center" vertical="center" wrapText="1"/>
    </xf>
    <xf numFmtId="0" fontId="15" fillId="11" borderId="4" xfId="0" applyNumberFormat="1" applyFont="1" applyFill="1" applyBorder="1" applyAlignment="1">
      <alignment horizontal="left" vertical="center" wrapText="1"/>
    </xf>
    <xf numFmtId="0" fontId="15" fillId="11" borderId="21" xfId="0" applyFont="1" applyFill="1" applyBorder="1" applyAlignment="1">
      <alignment horizontal="center" vertical="center" wrapText="1"/>
    </xf>
    <xf numFmtId="3" fontId="0" fillId="11" borderId="31" xfId="0" applyNumberFormat="1" applyFont="1" applyFill="1" applyBorder="1" applyAlignment="1" applyProtection="1">
      <alignment horizontal="center" vertical="center"/>
    </xf>
    <xf numFmtId="167" fontId="25" fillId="11" borderId="31" xfId="2" applyFont="1" applyFill="1" applyBorder="1" applyAlignment="1" applyProtection="1">
      <alignment horizontal="center" vertical="center"/>
    </xf>
    <xf numFmtId="0" fontId="22" fillId="11" borderId="4" xfId="0" applyNumberFormat="1" applyFont="1" applyFill="1" applyBorder="1" applyAlignment="1">
      <alignment horizontal="center" vertical="center" wrapText="1"/>
    </xf>
    <xf numFmtId="3" fontId="0" fillId="11" borderId="4" xfId="0" applyNumberFormat="1" applyFont="1" applyFill="1" applyBorder="1" applyAlignment="1" applyProtection="1">
      <alignment horizontal="center" vertical="center"/>
    </xf>
    <xf numFmtId="167" fontId="22" fillId="11" borderId="4" xfId="2" applyFont="1" applyFill="1" applyBorder="1" applyAlignment="1">
      <alignment horizontal="center" vertical="center" wrapText="1"/>
    </xf>
    <xf numFmtId="167" fontId="28" fillId="11" borderId="10" xfId="2" applyFont="1" applyFill="1" applyBorder="1" applyAlignment="1">
      <alignment horizontal="center" vertical="center" wrapText="1"/>
    </xf>
    <xf numFmtId="171" fontId="6" fillId="0" borderId="4" xfId="2" applyNumberFormat="1" applyFont="1" applyBorder="1" applyAlignment="1" applyProtection="1">
      <alignment horizontal="center" vertical="center" wrapText="1"/>
      <protection locked="0"/>
    </xf>
    <xf numFmtId="167" fontId="1" fillId="0" borderId="4" xfId="2" applyFont="1" applyFill="1" applyBorder="1" applyAlignment="1" applyProtection="1">
      <alignment horizontal="center" vertical="center" wrapText="1"/>
      <protection locked="0"/>
    </xf>
    <xf numFmtId="171" fontId="1" fillId="0" borderId="4" xfId="2" applyNumberFormat="1" applyFont="1" applyFill="1" applyBorder="1" applyAlignment="1" applyProtection="1">
      <alignment horizontal="center" vertical="center" wrapText="1"/>
      <protection locked="0"/>
    </xf>
    <xf numFmtId="167" fontId="1" fillId="11" borderId="4" xfId="2" applyFont="1" applyFill="1" applyBorder="1" applyAlignment="1" applyProtection="1">
      <alignment horizontal="center" vertical="center" wrapText="1"/>
      <protection locked="0"/>
    </xf>
    <xf numFmtId="167" fontId="7" fillId="0" borderId="4" xfId="2" applyFont="1" applyFill="1" applyBorder="1" applyAlignment="1">
      <alignment wrapText="1"/>
    </xf>
    <xf numFmtId="167" fontId="6" fillId="0" borderId="4" xfId="0" applyNumberFormat="1" applyFont="1" applyFill="1" applyBorder="1" applyAlignment="1" applyProtection="1">
      <alignment wrapText="1"/>
      <protection locked="0"/>
    </xf>
    <xf numFmtId="0" fontId="15" fillId="13" borderId="4" xfId="0" applyFont="1" applyFill="1" applyBorder="1" applyAlignment="1">
      <alignment horizontal="center" vertical="center" wrapText="1"/>
    </xf>
    <xf numFmtId="0" fontId="15" fillId="13" borderId="4" xfId="0" applyNumberFormat="1" applyFont="1" applyFill="1" applyBorder="1" applyAlignment="1">
      <alignment horizontal="left" vertical="center" wrapText="1"/>
    </xf>
    <xf numFmtId="0" fontId="15" fillId="13" borderId="4" xfId="0" applyNumberFormat="1" applyFont="1" applyFill="1" applyBorder="1" applyAlignment="1">
      <alignment horizontal="center" vertical="center" wrapText="1"/>
    </xf>
    <xf numFmtId="3" fontId="15" fillId="13" borderId="4" xfId="0" applyNumberFormat="1" applyFont="1" applyFill="1" applyBorder="1" applyAlignment="1">
      <alignment horizontal="center" vertical="center" wrapText="1"/>
    </xf>
    <xf numFmtId="167" fontId="15" fillId="13" borderId="4" xfId="0" applyNumberFormat="1" applyFont="1" applyFill="1" applyBorder="1" applyAlignment="1">
      <alignment horizontal="center" vertical="center" wrapText="1"/>
    </xf>
    <xf numFmtId="167" fontId="0" fillId="13" borderId="4" xfId="2" applyFont="1" applyFill="1" applyBorder="1" applyAlignment="1" applyProtection="1">
      <alignment horizontal="center" vertical="center"/>
    </xf>
    <xf numFmtId="167" fontId="18" fillId="13" borderId="4" xfId="2" applyFont="1" applyFill="1" applyBorder="1" applyAlignment="1">
      <alignment horizontal="center" vertical="center" wrapText="1"/>
    </xf>
    <xf numFmtId="0" fontId="0" fillId="13" borderId="4" xfId="0" applyFill="1" applyBorder="1" applyAlignment="1">
      <alignment horizontal="center" vertical="center" wrapText="1"/>
    </xf>
    <xf numFmtId="0" fontId="22" fillId="0" borderId="4" xfId="0" applyNumberFormat="1" applyFont="1" applyFill="1" applyBorder="1" applyAlignment="1">
      <alignment horizontal="center" vertical="center" wrapText="1"/>
    </xf>
    <xf numFmtId="3" fontId="0" fillId="0" borderId="4" xfId="0" applyNumberFormat="1" applyFont="1" applyFill="1" applyBorder="1" applyAlignment="1" applyProtection="1">
      <alignment horizontal="center" vertical="center"/>
    </xf>
    <xf numFmtId="167" fontId="22" fillId="0" borderId="4" xfId="2" applyFont="1" applyFill="1" applyBorder="1" applyAlignment="1">
      <alignment horizontal="center" vertical="center" wrapText="1"/>
    </xf>
    <xf numFmtId="167" fontId="28" fillId="0" borderId="10" xfId="2" applyFont="1" applyFill="1" applyBorder="1" applyAlignment="1">
      <alignment horizontal="center" vertical="center" wrapText="1"/>
    </xf>
    <xf numFmtId="167" fontId="1" fillId="0" borderId="0" xfId="2" applyFont="1" applyFill="1" applyBorder="1" applyAlignment="1" applyProtection="1">
      <alignment horizontal="center" vertical="center" wrapText="1"/>
      <protection locked="0"/>
    </xf>
    <xf numFmtId="0" fontId="4" fillId="0" borderId="0" xfId="0" applyFont="1" applyFill="1"/>
    <xf numFmtId="171" fontId="4" fillId="0" borderId="0" xfId="0" applyNumberFormat="1" applyFont="1" applyFill="1"/>
    <xf numFmtId="0" fontId="15" fillId="13" borderId="0" xfId="0" applyFont="1" applyFill="1" applyAlignment="1">
      <alignment horizontal="center" vertical="center" wrapText="1"/>
    </xf>
    <xf numFmtId="167" fontId="6" fillId="0" borderId="19" xfId="2" applyFont="1" applyFill="1" applyBorder="1" applyAlignment="1" applyProtection="1">
      <alignment horizontal="center" vertical="center" wrapText="1"/>
      <protection locked="0"/>
    </xf>
    <xf numFmtId="167" fontId="6" fillId="0" borderId="0" xfId="2" applyFont="1" applyFill="1" applyBorder="1" applyAlignment="1" applyProtection="1">
      <alignment horizontal="center" vertical="center" wrapText="1"/>
      <protection locked="0"/>
    </xf>
    <xf numFmtId="0" fontId="15" fillId="0" borderId="4"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167" fontId="15" fillId="0" borderId="4"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xf>
    <xf numFmtId="0" fontId="15" fillId="0" borderId="4" xfId="0" applyFont="1" applyFill="1" applyBorder="1" applyAlignment="1">
      <alignment horizontal="justify" vertical="center" wrapText="1"/>
    </xf>
    <xf numFmtId="171" fontId="1" fillId="11" borderId="4" xfId="2" applyNumberFormat="1" applyFont="1" applyFill="1" applyBorder="1" applyAlignment="1">
      <alignment horizontal="right" vertical="center" wrapText="1"/>
    </xf>
    <xf numFmtId="167" fontId="6" fillId="11" borderId="4" xfId="2" applyFont="1" applyFill="1" applyBorder="1" applyAlignment="1">
      <alignment horizontal="right" vertical="center" wrapText="1"/>
    </xf>
    <xf numFmtId="0" fontId="6" fillId="11" borderId="4" xfId="0" applyNumberFormat="1" applyFont="1" applyFill="1" applyBorder="1" applyAlignment="1">
      <alignment horizontal="center" vertical="center"/>
    </xf>
    <xf numFmtId="0" fontId="0" fillId="0" borderId="4" xfId="0" applyBorder="1"/>
    <xf numFmtId="167" fontId="7" fillId="11" borderId="10" xfId="0" applyNumberFormat="1" applyFont="1" applyFill="1" applyBorder="1" applyAlignment="1">
      <alignment horizontal="center" vertical="center" wrapText="1"/>
    </xf>
    <xf numFmtId="167" fontId="6" fillId="0" borderId="19" xfId="2" applyFont="1" applyBorder="1" applyAlignment="1" applyProtection="1">
      <alignment horizontal="center" vertical="top" wrapText="1"/>
      <protection locked="0"/>
    </xf>
    <xf numFmtId="167" fontId="0" fillId="0" borderId="0" xfId="2" applyFont="1"/>
    <xf numFmtId="167" fontId="6" fillId="0" borderId="4" xfId="2" applyFont="1" applyBorder="1" applyAlignment="1" applyProtection="1">
      <alignment horizontal="center" vertical="top" wrapText="1"/>
      <protection locked="0"/>
    </xf>
    <xf numFmtId="167" fontId="1" fillId="11" borderId="4" xfId="2" applyFont="1" applyFill="1" applyBorder="1" applyAlignment="1">
      <alignment horizontal="right" vertical="center" wrapText="1"/>
    </xf>
    <xf numFmtId="171" fontId="6" fillId="11" borderId="4" xfId="0" applyNumberFormat="1" applyFont="1" applyFill="1" applyBorder="1" applyAlignment="1" applyProtection="1">
      <alignment horizontal="center" vertical="center" wrapText="1"/>
      <protection locked="0"/>
    </xf>
    <xf numFmtId="171" fontId="0" fillId="11" borderId="0" xfId="0" applyNumberFormat="1" applyFill="1"/>
    <xf numFmtId="49" fontId="21" fillId="0" borderId="32"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wrapText="1"/>
    </xf>
    <xf numFmtId="171" fontId="18" fillId="11" borderId="4" xfId="2" applyNumberFormat="1" applyFont="1" applyFill="1" applyBorder="1" applyAlignment="1">
      <alignment horizontal="center" vertical="center" wrapText="1"/>
    </xf>
    <xf numFmtId="167" fontId="28" fillId="11" borderId="4" xfId="2" applyFont="1" applyFill="1" applyBorder="1" applyAlignment="1">
      <alignment horizontal="right" vertical="center" wrapText="1"/>
    </xf>
    <xf numFmtId="0" fontId="0" fillId="11" borderId="4" xfId="0" applyNumberFormat="1" applyFont="1" applyFill="1" applyBorder="1" applyAlignment="1" applyProtection="1">
      <alignment horizontal="center" vertical="center" wrapText="1"/>
    </xf>
    <xf numFmtId="0" fontId="22" fillId="11" borderId="10" xfId="2" applyNumberFormat="1" applyFont="1" applyFill="1" applyBorder="1" applyAlignment="1">
      <alignment horizontal="center" vertical="center" wrapText="1"/>
    </xf>
    <xf numFmtId="167" fontId="0" fillId="0" borderId="4" xfId="0" applyNumberFormat="1" applyBorder="1" applyAlignment="1">
      <alignment horizontal="center" vertical="center"/>
    </xf>
    <xf numFmtId="167" fontId="28" fillId="11" borderId="10" xfId="0" applyNumberFormat="1" applyFont="1" applyFill="1" applyBorder="1" applyAlignment="1">
      <alignment horizontal="center" vertical="center" wrapText="1"/>
    </xf>
    <xf numFmtId="167" fontId="6" fillId="11" borderId="4" xfId="0" applyNumberFormat="1" applyFont="1" applyFill="1" applyBorder="1" applyAlignment="1" applyProtection="1">
      <alignment horizontal="center" vertical="center" wrapText="1"/>
      <protection locked="0"/>
    </xf>
    <xf numFmtId="49" fontId="21" fillId="11" borderId="4" xfId="0" applyNumberFormat="1" applyFont="1" applyFill="1" applyBorder="1" applyAlignment="1">
      <alignment horizontal="center" vertical="center"/>
    </xf>
    <xf numFmtId="49" fontId="21" fillId="11" borderId="32" xfId="0" applyNumberFormat="1" applyFont="1" applyFill="1" applyBorder="1" applyAlignment="1">
      <alignment horizontal="center" vertical="center"/>
    </xf>
    <xf numFmtId="49" fontId="21" fillId="11" borderId="27" xfId="0" applyNumberFormat="1" applyFont="1" applyFill="1" applyBorder="1" applyAlignment="1">
      <alignment horizontal="center" vertical="center"/>
    </xf>
    <xf numFmtId="0" fontId="6" fillId="11" borderId="4" xfId="0" applyFont="1" applyFill="1" applyBorder="1" applyAlignment="1" applyProtection="1">
      <alignment wrapText="1"/>
      <protection locked="0"/>
    </xf>
    <xf numFmtId="0" fontId="18" fillId="13" borderId="4" xfId="0" applyNumberFormat="1" applyFont="1" applyFill="1" applyBorder="1" applyAlignment="1">
      <alignment horizontal="center" vertical="center" wrapText="1"/>
    </xf>
    <xf numFmtId="171" fontId="18" fillId="13" borderId="4" xfId="2" applyNumberFormat="1" applyFont="1" applyFill="1" applyBorder="1" applyAlignment="1">
      <alignment horizontal="center" vertical="center" wrapText="1"/>
    </xf>
    <xf numFmtId="0" fontId="18" fillId="13" borderId="4"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1" borderId="4" xfId="0" applyFill="1" applyBorder="1" applyAlignment="1">
      <alignment horizontal="center" vertical="center"/>
    </xf>
    <xf numFmtId="171" fontId="6" fillId="11" borderId="4" xfId="2" applyNumberFormat="1" applyFont="1" applyFill="1" applyBorder="1" applyAlignment="1" applyProtection="1">
      <alignment horizontal="center" vertical="center" wrapText="1"/>
      <protection locked="0"/>
    </xf>
    <xf numFmtId="171" fontId="1" fillId="11" borderId="4" xfId="2" applyNumberFormat="1" applyFont="1" applyFill="1" applyBorder="1" applyAlignment="1" applyProtection="1">
      <alignment horizontal="center" vertical="center" wrapText="1"/>
      <protection locked="0"/>
    </xf>
    <xf numFmtId="3" fontId="0" fillId="13" borderId="4" xfId="0" applyNumberFormat="1" applyFont="1" applyFill="1" applyBorder="1" applyAlignment="1">
      <alignment horizontal="center" vertical="center" wrapText="1"/>
    </xf>
    <xf numFmtId="167" fontId="0" fillId="13" borderId="4" xfId="0" applyNumberFormat="1" applyFont="1" applyFill="1" applyBorder="1" applyAlignment="1">
      <alignment horizontal="center" vertical="center" wrapText="1"/>
    </xf>
    <xf numFmtId="4" fontId="0" fillId="13" borderId="29" xfId="0" applyNumberFormat="1" applyFont="1" applyFill="1" applyBorder="1" applyAlignment="1">
      <alignment horizontal="right" vertical="center" wrapText="1"/>
    </xf>
    <xf numFmtId="171" fontId="0" fillId="13" borderId="4" xfId="0" applyNumberFormat="1" applyFont="1" applyFill="1" applyBorder="1" applyAlignment="1">
      <alignment horizontal="center" vertical="center" wrapText="1"/>
    </xf>
    <xf numFmtId="0" fontId="6" fillId="11" borderId="10" xfId="0" applyFont="1" applyFill="1" applyBorder="1" applyAlignment="1">
      <alignment horizontal="center" vertical="center" wrapText="1"/>
    </xf>
    <xf numFmtId="167" fontId="6" fillId="11" borderId="4" xfId="2" applyFont="1" applyFill="1" applyBorder="1" applyAlignment="1">
      <alignment horizontal="center" vertical="center" wrapText="1"/>
    </xf>
    <xf numFmtId="167" fontId="6" fillId="11" borderId="4" xfId="0" applyNumberFormat="1" applyFont="1" applyFill="1" applyBorder="1" applyAlignment="1">
      <alignment horizontal="center" vertical="center" wrapText="1"/>
    </xf>
    <xf numFmtId="4" fontId="0" fillId="13" borderId="18" xfId="0" applyNumberFormat="1" applyFont="1" applyFill="1" applyBorder="1" applyAlignment="1">
      <alignment horizontal="right" vertical="center" wrapText="1"/>
    </xf>
    <xf numFmtId="0" fontId="6" fillId="11" borderId="0" xfId="0" applyFont="1" applyFill="1" applyBorder="1" applyAlignment="1">
      <alignment horizontal="center" vertical="center" wrapText="1"/>
    </xf>
    <xf numFmtId="167" fontId="6" fillId="11" borderId="0" xfId="2" applyFont="1" applyFill="1" applyBorder="1" applyAlignment="1">
      <alignment horizontal="center" vertical="center" wrapText="1"/>
    </xf>
    <xf numFmtId="167" fontId="6" fillId="11" borderId="11" xfId="0" applyNumberFormat="1" applyFont="1" applyFill="1" applyBorder="1" applyAlignment="1">
      <alignment horizontal="center" vertical="center" wrapText="1"/>
    </xf>
    <xf numFmtId="0" fontId="18" fillId="11" borderId="4" xfId="0" applyNumberFormat="1" applyFont="1" applyFill="1" applyBorder="1" applyAlignment="1">
      <alignment horizontal="center" vertical="center" wrapText="1"/>
    </xf>
    <xf numFmtId="0" fontId="0" fillId="11" borderId="22" xfId="0" applyNumberFormat="1" applyFont="1" applyFill="1" applyBorder="1" applyAlignment="1" applyProtection="1">
      <alignment horizontal="center" vertical="center" wrapText="1"/>
    </xf>
    <xf numFmtId="0" fontId="6" fillId="11" borderId="4" xfId="2" applyNumberFormat="1" applyFont="1" applyFill="1" applyBorder="1" applyAlignment="1" applyProtection="1">
      <alignment horizontal="center" vertical="center"/>
    </xf>
    <xf numFmtId="167" fontId="6" fillId="11" borderId="4" xfId="2" applyFont="1" applyFill="1" applyBorder="1" applyAlignment="1" applyProtection="1">
      <alignment horizontal="center" vertical="center"/>
    </xf>
    <xf numFmtId="167" fontId="6" fillId="11" borderId="11" xfId="2" applyFont="1" applyFill="1" applyBorder="1" applyAlignment="1">
      <alignment horizontal="center" vertical="center" wrapText="1"/>
    </xf>
    <xf numFmtId="167" fontId="7" fillId="11" borderId="10" xfId="2" applyFont="1" applyFill="1" applyBorder="1" applyAlignment="1">
      <alignment horizontal="center" vertical="center" wrapText="1"/>
    </xf>
    <xf numFmtId="0" fontId="0" fillId="11" borderId="0" xfId="0" applyNumberFormat="1" applyFont="1" applyFill="1" applyBorder="1" applyAlignment="1" applyProtection="1">
      <alignment horizontal="center" vertical="center" wrapText="1"/>
    </xf>
    <xf numFmtId="167" fontId="6" fillId="0" borderId="10" xfId="2" applyFont="1" applyBorder="1" applyAlignment="1" applyProtection="1">
      <alignment horizontal="center" vertical="center" wrapText="1"/>
      <protection locked="0"/>
    </xf>
    <xf numFmtId="0" fontId="29" fillId="0" borderId="4" xfId="0" applyNumberFormat="1" applyFont="1" applyFill="1" applyBorder="1" applyAlignment="1">
      <alignment horizontal="center" vertical="center" wrapText="1"/>
    </xf>
    <xf numFmtId="167" fontId="0" fillId="0" borderId="0" xfId="2" applyFont="1" applyBorder="1" applyAlignment="1">
      <alignment horizontal="center" vertical="center"/>
    </xf>
    <xf numFmtId="167" fontId="6" fillId="11" borderId="4" xfId="2" applyFont="1" applyFill="1" applyBorder="1" applyAlignment="1" applyProtection="1">
      <alignment horizontal="center" vertical="center" wrapText="1"/>
    </xf>
    <xf numFmtId="49" fontId="21" fillId="8" borderId="0" xfId="0" applyNumberFormat="1" applyFont="1" applyFill="1" applyBorder="1" applyAlignment="1">
      <alignment horizontal="center" vertical="center"/>
    </xf>
    <xf numFmtId="0" fontId="6" fillId="8" borderId="4" xfId="0" applyFont="1" applyFill="1" applyBorder="1" applyAlignment="1" applyProtection="1">
      <alignment wrapText="1"/>
      <protection locked="0"/>
    </xf>
    <xf numFmtId="0" fontId="0" fillId="8" borderId="4" xfId="0" applyFont="1" applyFill="1" applyBorder="1" applyAlignment="1">
      <alignment horizontal="center" vertical="center" wrapText="1"/>
    </xf>
    <xf numFmtId="0" fontId="18" fillId="8" borderId="4" xfId="0" applyNumberFormat="1" applyFont="1" applyFill="1" applyBorder="1" applyAlignment="1">
      <alignment horizontal="center" vertical="center" wrapText="1"/>
    </xf>
    <xf numFmtId="14" fontId="0" fillId="8" borderId="4" xfId="0" applyNumberFormat="1" applyFont="1" applyFill="1" applyBorder="1" applyAlignment="1">
      <alignment horizontal="center" vertical="center" wrapText="1"/>
    </xf>
    <xf numFmtId="167" fontId="0" fillId="8" borderId="4" xfId="0" applyNumberFormat="1" applyFont="1" applyFill="1" applyBorder="1" applyAlignment="1">
      <alignment horizontal="center" vertical="center" wrapText="1"/>
    </xf>
    <xf numFmtId="167" fontId="5" fillId="8" borderId="4" xfId="2" applyFont="1" applyFill="1" applyBorder="1" applyAlignment="1">
      <alignment horizontal="center" vertical="center" wrapText="1"/>
    </xf>
    <xf numFmtId="167" fontId="6" fillId="8" borderId="4" xfId="2" applyFont="1" applyFill="1" applyBorder="1" applyAlignment="1">
      <alignment horizontal="right" vertical="center" wrapText="1"/>
    </xf>
    <xf numFmtId="0" fontId="0" fillId="8" borderId="7" xfId="0" applyFill="1" applyBorder="1" applyAlignment="1">
      <alignment horizontal="center" vertical="center" wrapText="1"/>
    </xf>
    <xf numFmtId="0" fontId="0" fillId="8" borderId="0" xfId="0" applyNumberFormat="1" applyFont="1" applyFill="1" applyBorder="1" applyAlignment="1" applyProtection="1">
      <alignment horizontal="center" vertical="center" wrapText="1"/>
    </xf>
    <xf numFmtId="0" fontId="6" fillId="8" borderId="4" xfId="2" applyNumberFormat="1" applyFont="1" applyFill="1" applyBorder="1" applyAlignment="1" applyProtection="1">
      <alignment horizontal="center" vertical="center"/>
    </xf>
    <xf numFmtId="167" fontId="0" fillId="8" borderId="0" xfId="2" applyFont="1" applyFill="1" applyAlignment="1">
      <alignment horizontal="center" vertical="center"/>
    </xf>
    <xf numFmtId="167" fontId="6" fillId="8" borderId="4" xfId="2" applyFont="1" applyFill="1" applyBorder="1" applyAlignment="1" applyProtection="1">
      <alignment horizontal="center" vertical="center"/>
    </xf>
    <xf numFmtId="167" fontId="6" fillId="8" borderId="11" xfId="2" applyFont="1" applyFill="1" applyBorder="1" applyAlignment="1">
      <alignment horizontal="center" vertical="center" wrapText="1"/>
    </xf>
    <xf numFmtId="167" fontId="6" fillId="8" borderId="4" xfId="2" applyFont="1" applyFill="1" applyBorder="1" applyAlignment="1">
      <alignment horizontal="center" vertical="center" wrapText="1"/>
    </xf>
    <xf numFmtId="167" fontId="7" fillId="8" borderId="10" xfId="2" applyFont="1" applyFill="1" applyBorder="1" applyAlignment="1">
      <alignment horizontal="center" vertical="center" wrapText="1"/>
    </xf>
    <xf numFmtId="167" fontId="7" fillId="8" borderId="10" xfId="2" applyFont="1" applyFill="1" applyBorder="1" applyAlignment="1">
      <alignment wrapText="1"/>
    </xf>
    <xf numFmtId="167" fontId="6" fillId="8" borderId="4" xfId="0" applyNumberFormat="1" applyFont="1" applyFill="1" applyBorder="1" applyAlignment="1" applyProtection="1">
      <alignment horizontal="center" vertical="center" wrapText="1"/>
      <protection locked="0"/>
    </xf>
    <xf numFmtId="171" fontId="0" fillId="8" borderId="0" xfId="0" applyNumberFormat="1" applyFill="1"/>
    <xf numFmtId="0" fontId="7" fillId="7" borderId="4" xfId="0" applyFont="1" applyFill="1" applyBorder="1" applyAlignment="1">
      <alignment vertical="center" wrapText="1"/>
    </xf>
    <xf numFmtId="0" fontId="7" fillId="7" borderId="4" xfId="0" applyFont="1" applyFill="1" applyBorder="1" applyAlignment="1">
      <alignment horizontal="right" vertical="center" wrapText="1"/>
    </xf>
    <xf numFmtId="0" fontId="7" fillId="7" borderId="4" xfId="0" applyFont="1" applyFill="1" applyBorder="1" applyAlignment="1">
      <alignment wrapText="1"/>
    </xf>
    <xf numFmtId="167" fontId="7" fillId="7" borderId="4" xfId="2" applyFont="1" applyFill="1" applyBorder="1" applyAlignment="1">
      <alignment horizontal="left" wrapText="1"/>
    </xf>
    <xf numFmtId="167" fontId="7" fillId="7" borderId="4" xfId="0" applyNumberFormat="1" applyFont="1" applyFill="1" applyBorder="1" applyAlignment="1">
      <alignment wrapText="1"/>
    </xf>
    <xf numFmtId="167" fontId="7" fillId="7" borderId="4" xfId="0"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167" fontId="2" fillId="7" borderId="4" xfId="2" applyFont="1" applyFill="1" applyBorder="1" applyAlignment="1">
      <alignment wrapText="1"/>
    </xf>
    <xf numFmtId="167" fontId="7" fillId="7" borderId="4" xfId="2" applyFont="1" applyFill="1" applyBorder="1" applyAlignment="1">
      <alignment wrapText="1"/>
    </xf>
    <xf numFmtId="3" fontId="7" fillId="7" borderId="4" xfId="0" applyNumberFormat="1" applyFont="1" applyFill="1" applyBorder="1" applyAlignment="1">
      <alignment wrapText="1"/>
    </xf>
    <xf numFmtId="167" fontId="7" fillId="7" borderId="10" xfId="2" applyFont="1" applyFill="1" applyBorder="1" applyAlignment="1">
      <alignment wrapText="1"/>
    </xf>
    <xf numFmtId="167" fontId="26" fillId="7" borderId="4" xfId="0" applyNumberFormat="1" applyFont="1" applyFill="1" applyBorder="1" applyAlignment="1" applyProtection="1">
      <alignment horizontal="center" vertical="center" wrapText="1"/>
      <protection locked="0"/>
    </xf>
    <xf numFmtId="171" fontId="0" fillId="7" borderId="0" xfId="0" applyNumberFormat="1" applyFill="1"/>
    <xf numFmtId="0" fontId="4" fillId="7" borderId="0" xfId="0" applyFont="1" applyFill="1"/>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20" fillId="11" borderId="4" xfId="0" applyFont="1" applyFill="1" applyBorder="1" applyAlignment="1">
      <alignment horizontal="center" vertical="center" wrapText="1"/>
    </xf>
    <xf numFmtId="14" fontId="6" fillId="0" borderId="4" xfId="0" applyNumberFormat="1" applyFont="1" applyBorder="1" applyAlignment="1">
      <alignment horizontal="center" vertical="center" wrapText="1"/>
    </xf>
    <xf numFmtId="167" fontId="15" fillId="0" borderId="4" xfId="2" applyFont="1" applyBorder="1" applyAlignment="1">
      <alignment horizontal="center" vertical="center" wrapText="1"/>
    </xf>
    <xf numFmtId="167" fontId="6" fillId="0" borderId="4" xfId="2" applyFont="1" applyFill="1" applyBorder="1" applyAlignment="1">
      <alignment horizontal="center" vertical="center" wrapText="1"/>
    </xf>
    <xf numFmtId="0" fontId="0" fillId="0" borderId="21" xfId="0" applyBorder="1"/>
    <xf numFmtId="167" fontId="1" fillId="0" borderId="4" xfId="2" applyFont="1" applyBorder="1" applyAlignment="1" applyProtection="1">
      <alignment horizontal="center" vertical="center" wrapText="1"/>
      <protection locked="0"/>
    </xf>
    <xf numFmtId="167" fontId="7" fillId="14" borderId="4" xfId="0" applyNumberFormat="1" applyFont="1" applyFill="1" applyBorder="1" applyAlignment="1" applyProtection="1">
      <alignment wrapText="1"/>
      <protection locked="0"/>
    </xf>
    <xf numFmtId="0" fontId="20" fillId="11" borderId="0" xfId="0" applyFont="1" applyFill="1" applyBorder="1" applyAlignment="1">
      <alignment horizontal="center" vertical="center" wrapText="1"/>
    </xf>
    <xf numFmtId="167" fontId="6" fillId="0" borderId="4" xfId="2" applyFont="1" applyBorder="1" applyAlignment="1">
      <alignment horizontal="center" vertical="center" wrapText="1"/>
    </xf>
    <xf numFmtId="167" fontId="6" fillId="0" borderId="19" xfId="2" applyFont="1" applyBorder="1" applyAlignment="1">
      <alignment horizontal="center" vertical="center" wrapText="1"/>
    </xf>
    <xf numFmtId="167" fontId="6" fillId="14" borderId="4" xfId="0" applyNumberFormat="1" applyFont="1" applyFill="1" applyBorder="1" applyAlignment="1" applyProtection="1">
      <alignment horizontal="center" vertical="center" wrapText="1"/>
      <protection locked="0"/>
    </xf>
    <xf numFmtId="0" fontId="22" fillId="0" borderId="4" xfId="0" applyFont="1" applyFill="1" applyBorder="1" applyAlignment="1">
      <alignment vertical="center" wrapText="1"/>
    </xf>
    <xf numFmtId="0" fontId="7" fillId="11" borderId="4" xfId="1" applyNumberFormat="1" applyFont="1" applyFill="1" applyBorder="1" applyAlignment="1">
      <alignment horizontal="center" vertical="center" wrapText="1"/>
    </xf>
    <xf numFmtId="14" fontId="6" fillId="11" borderId="4" xfId="0" applyNumberFormat="1" applyFont="1" applyFill="1" applyBorder="1" applyAlignment="1">
      <alignment horizontal="center" vertical="center" wrapText="1"/>
    </xf>
    <xf numFmtId="0" fontId="6" fillId="11" borderId="21" xfId="0" applyNumberFormat="1" applyFont="1" applyFill="1" applyBorder="1" applyAlignment="1">
      <alignment horizontal="center" vertical="center" wrapText="1"/>
    </xf>
    <xf numFmtId="0" fontId="6" fillId="11" borderId="21" xfId="0" applyFont="1" applyFill="1" applyBorder="1" applyAlignment="1">
      <alignment horizontal="center" vertical="center" wrapText="1"/>
    </xf>
    <xf numFmtId="0" fontId="7" fillId="11" borderId="1" xfId="0" applyFont="1" applyFill="1" applyBorder="1" applyAlignment="1">
      <alignment horizontal="center" vertical="center" wrapText="1"/>
    </xf>
    <xf numFmtId="167" fontId="6" fillId="0" borderId="21" xfId="2" applyFont="1" applyBorder="1" applyAlignment="1" applyProtection="1">
      <alignment horizontal="center" vertical="top" wrapText="1"/>
      <protection locked="0"/>
    </xf>
    <xf numFmtId="0" fontId="7" fillId="11" borderId="0" xfId="1" applyNumberFormat="1" applyFont="1" applyFill="1" applyBorder="1" applyAlignment="1">
      <alignment horizontal="center" vertical="center" wrapText="1"/>
    </xf>
    <xf numFmtId="167" fontId="15" fillId="11" borderId="4" xfId="2" applyFont="1" applyFill="1" applyBorder="1" applyAlignment="1">
      <alignment vertical="center" wrapText="1"/>
    </xf>
    <xf numFmtId="0" fontId="6" fillId="11" borderId="4" xfId="0" applyNumberFormat="1" applyFont="1" applyFill="1" applyBorder="1" applyAlignment="1">
      <alignment horizontal="center" vertical="center" wrapText="1"/>
    </xf>
    <xf numFmtId="0" fontId="7" fillId="11" borderId="4" xfId="0" applyFont="1" applyFill="1" applyBorder="1" applyAlignment="1">
      <alignment horizontal="center" vertical="center" wrapText="1"/>
    </xf>
    <xf numFmtId="0" fontId="6" fillId="13" borderId="4" xfId="0" applyFont="1" applyFill="1" applyBorder="1" applyAlignment="1">
      <alignment wrapText="1"/>
    </xf>
    <xf numFmtId="0" fontId="6" fillId="13" borderId="4" xfId="0" applyFont="1" applyFill="1" applyBorder="1" applyAlignment="1">
      <alignment horizontal="left" wrapText="1"/>
    </xf>
    <xf numFmtId="0" fontId="7" fillId="13" borderId="4" xfId="0" applyNumberFormat="1" applyFont="1" applyFill="1" applyBorder="1" applyAlignment="1">
      <alignment horizontal="center" vertical="center" wrapText="1"/>
    </xf>
    <xf numFmtId="4" fontId="0" fillId="13" borderId="4" xfId="0" applyNumberFormat="1" applyFont="1" applyFill="1" applyBorder="1" applyAlignment="1">
      <alignment horizontal="right" vertical="center" wrapText="1"/>
    </xf>
    <xf numFmtId="0" fontId="6" fillId="11" borderId="4" xfId="0" applyNumberFormat="1" applyFont="1" applyFill="1" applyBorder="1" applyAlignment="1" applyProtection="1">
      <alignment horizontal="center" vertical="center" wrapText="1"/>
    </xf>
    <xf numFmtId="49" fontId="27" fillId="8" borderId="4" xfId="0" applyNumberFormat="1" applyFont="1" applyFill="1" applyBorder="1" applyAlignment="1">
      <alignment horizontal="center" vertical="center"/>
    </xf>
    <xf numFmtId="0" fontId="26" fillId="8" borderId="4" xfId="0" applyFont="1" applyFill="1" applyBorder="1" applyAlignment="1" applyProtection="1">
      <alignment wrapText="1"/>
      <protection locked="0"/>
    </xf>
    <xf numFmtId="0" fontId="26" fillId="8" borderId="4" xfId="0" applyFont="1" applyFill="1" applyBorder="1" applyAlignment="1">
      <alignment horizontal="center" vertical="center" wrapText="1"/>
    </xf>
    <xf numFmtId="0" fontId="13" fillId="8" borderId="4" xfId="1" applyNumberFormat="1" applyFont="1" applyFill="1" applyBorder="1" applyAlignment="1">
      <alignment horizontal="center" vertical="center" wrapText="1"/>
    </xf>
    <xf numFmtId="14" fontId="26" fillId="8" borderId="4" xfId="0" applyNumberFormat="1" applyFont="1" applyFill="1" applyBorder="1" applyAlignment="1">
      <alignment horizontal="center" vertical="center" wrapText="1"/>
    </xf>
    <xf numFmtId="0" fontId="26" fillId="8" borderId="4" xfId="0" applyFont="1" applyFill="1" applyBorder="1" applyAlignment="1">
      <alignment vertical="center" wrapText="1"/>
    </xf>
    <xf numFmtId="167" fontId="26" fillId="8" borderId="4" xfId="2" applyFont="1" applyFill="1" applyBorder="1" applyAlignment="1">
      <alignment vertical="center" wrapText="1"/>
    </xf>
    <xf numFmtId="167" fontId="5" fillId="8" borderId="4" xfId="2" applyFont="1" applyFill="1" applyBorder="1" applyAlignment="1">
      <alignment vertical="center" wrapText="1"/>
    </xf>
    <xf numFmtId="167" fontId="26" fillId="8" borderId="4" xfId="2" applyFont="1" applyFill="1" applyBorder="1" applyAlignment="1">
      <alignment horizontal="right" vertical="center" wrapText="1"/>
    </xf>
    <xf numFmtId="0" fontId="26" fillId="8" borderId="4" xfId="0" applyNumberFormat="1" applyFont="1" applyFill="1" applyBorder="1" applyAlignment="1">
      <alignment horizontal="center" vertical="center"/>
    </xf>
    <xf numFmtId="167" fontId="26" fillId="8" borderId="4" xfId="2" applyFont="1" applyFill="1" applyBorder="1" applyAlignment="1">
      <alignment horizontal="center" vertical="center"/>
    </xf>
    <xf numFmtId="3" fontId="26" fillId="8" borderId="4" xfId="0" applyNumberFormat="1" applyFont="1" applyFill="1" applyBorder="1" applyAlignment="1" applyProtection="1">
      <alignment horizontal="justify" vertical="center"/>
    </xf>
    <xf numFmtId="0" fontId="13" fillId="8" borderId="4" xfId="0" applyFont="1" applyFill="1" applyBorder="1" applyAlignment="1">
      <alignment horizontal="center" vertical="center" wrapText="1"/>
    </xf>
    <xf numFmtId="167" fontId="7" fillId="8" borderId="7" xfId="2" applyFont="1" applyFill="1" applyBorder="1" applyAlignment="1">
      <alignment wrapText="1"/>
    </xf>
    <xf numFmtId="167" fontId="6" fillId="11" borderId="21" xfId="0" applyNumberFormat="1" applyFont="1" applyFill="1" applyBorder="1" applyAlignment="1" applyProtection="1">
      <alignment horizontal="center" vertical="center" wrapText="1"/>
      <protection locked="0"/>
    </xf>
    <xf numFmtId="0" fontId="5" fillId="11" borderId="4" xfId="0" applyFont="1" applyFill="1" applyBorder="1"/>
    <xf numFmtId="0" fontId="5" fillId="7" borderId="4" xfId="0" applyFont="1" applyFill="1" applyBorder="1"/>
    <xf numFmtId="0" fontId="7" fillId="15" borderId="19" xfId="0" applyFont="1" applyFill="1" applyBorder="1" applyAlignment="1">
      <alignment vertical="center" wrapText="1"/>
    </xf>
    <xf numFmtId="0" fontId="7" fillId="15" borderId="19" xfId="0" applyFont="1" applyFill="1" applyBorder="1" applyAlignment="1">
      <alignment horizontal="right" vertical="center" wrapText="1"/>
    </xf>
    <xf numFmtId="0" fontId="7" fillId="15" borderId="19" xfId="0" applyFont="1" applyFill="1" applyBorder="1" applyAlignment="1">
      <alignment wrapText="1"/>
    </xf>
    <xf numFmtId="0" fontId="7" fillId="15" borderId="19" xfId="0" applyFont="1" applyFill="1" applyBorder="1" applyAlignment="1">
      <alignment horizontal="left" wrapText="1"/>
    </xf>
    <xf numFmtId="167" fontId="7" fillId="15" borderId="19" xfId="2" applyFont="1" applyFill="1" applyBorder="1" applyAlignment="1">
      <alignment horizontal="center" vertical="center" wrapText="1"/>
    </xf>
    <xf numFmtId="0" fontId="7" fillId="15" borderId="19" xfId="0" applyFont="1" applyFill="1" applyBorder="1" applyAlignment="1">
      <alignment horizontal="center" vertical="center" wrapText="1"/>
    </xf>
    <xf numFmtId="167" fontId="18" fillId="15" borderId="4" xfId="2" applyFont="1" applyFill="1" applyBorder="1" applyAlignment="1">
      <alignment wrapText="1"/>
    </xf>
    <xf numFmtId="167" fontId="7" fillId="15" borderId="19" xfId="2" applyFont="1" applyFill="1" applyBorder="1" applyAlignment="1">
      <alignment wrapText="1"/>
    </xf>
    <xf numFmtId="167" fontId="7" fillId="15" borderId="7" xfId="2" applyFont="1" applyFill="1" applyBorder="1" applyAlignment="1">
      <alignment wrapText="1"/>
    </xf>
    <xf numFmtId="167" fontId="26" fillId="11" borderId="4" xfId="0" applyNumberFormat="1" applyFont="1" applyFill="1" applyBorder="1" applyAlignment="1" applyProtection="1">
      <alignment horizontal="center" vertical="center" wrapText="1"/>
      <protection locked="0"/>
    </xf>
    <xf numFmtId="0" fontId="4" fillId="15" borderId="0" xfId="0" applyFont="1" applyFill="1"/>
    <xf numFmtId="3" fontId="29" fillId="13" borderId="22" xfId="0" applyNumberFormat="1" applyFont="1" applyFill="1" applyBorder="1" applyAlignment="1" applyProtection="1">
      <alignment horizontal="center" vertical="center" wrapText="1"/>
    </xf>
    <xf numFmtId="172" fontId="6" fillId="13" borderId="22" xfId="0" applyNumberFormat="1" applyFont="1" applyFill="1" applyBorder="1" applyAlignment="1" applyProtection="1">
      <alignment horizontal="center" vertical="center"/>
    </xf>
    <xf numFmtId="167" fontId="6" fillId="13" borderId="4" xfId="0" applyNumberFormat="1" applyFont="1" applyFill="1" applyBorder="1" applyAlignment="1" applyProtection="1">
      <alignment vertical="center" wrapText="1"/>
      <protection locked="0"/>
    </xf>
    <xf numFmtId="167" fontId="0" fillId="11" borderId="4" xfId="0" applyNumberFormat="1" applyFont="1" applyFill="1" applyBorder="1" applyAlignment="1" applyProtection="1">
      <alignment horizontal="center" vertical="center"/>
    </xf>
    <xf numFmtId="167" fontId="0" fillId="11" borderId="4" xfId="2" applyFont="1" applyFill="1" applyBorder="1" applyAlignment="1" applyProtection="1">
      <alignment horizontal="center" vertical="center"/>
    </xf>
    <xf numFmtId="3" fontId="6" fillId="11" borderId="31" xfId="0" applyNumberFormat="1" applyFont="1" applyFill="1" applyBorder="1" applyAlignment="1" applyProtection="1">
      <alignment horizontal="justify" vertical="center"/>
    </xf>
    <xf numFmtId="3" fontId="6" fillId="11" borderId="22" xfId="0" applyNumberFormat="1" applyFont="1" applyFill="1" applyBorder="1" applyAlignment="1" applyProtection="1">
      <alignment horizontal="justify" vertical="center"/>
    </xf>
    <xf numFmtId="0" fontId="7" fillId="11" borderId="10" xfId="0"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6" fillId="8" borderId="10" xfId="0" applyFont="1" applyFill="1" applyBorder="1" applyAlignment="1">
      <alignment wrapText="1"/>
    </xf>
    <xf numFmtId="0" fontId="6" fillId="8" borderId="11" xfId="0" applyFont="1" applyFill="1" applyBorder="1" applyAlignment="1">
      <alignment wrapText="1"/>
    </xf>
    <xf numFmtId="171" fontId="22" fillId="11" borderId="4" xfId="2" applyNumberFormat="1" applyFont="1" applyFill="1" applyBorder="1" applyAlignment="1">
      <alignment horizontal="center" vertical="center" wrapText="1"/>
    </xf>
    <xf numFmtId="0" fontId="0" fillId="11" borderId="4" xfId="0" applyNumberFormat="1" applyFill="1" applyBorder="1" applyAlignment="1">
      <alignment horizontal="center" vertical="center"/>
    </xf>
    <xf numFmtId="167" fontId="6" fillId="11" borderId="4" xfId="2" applyFont="1" applyFill="1" applyBorder="1" applyAlignment="1">
      <alignment horizontal="center" vertical="center"/>
    </xf>
    <xf numFmtId="3" fontId="6" fillId="11" borderId="11" xfId="0" applyNumberFormat="1" applyFont="1" applyFill="1" applyBorder="1" applyAlignment="1" applyProtection="1">
      <alignment horizontal="center" vertical="center"/>
    </xf>
    <xf numFmtId="0" fontId="6" fillId="11" borderId="4" xfId="0" applyFont="1" applyFill="1" applyBorder="1" applyAlignment="1">
      <alignment horizontal="center" vertical="center"/>
    </xf>
    <xf numFmtId="167" fontId="6" fillId="14" borderId="4" xfId="0" applyNumberFormat="1"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11" borderId="4" xfId="0" applyNumberFormat="1" applyFont="1" applyFill="1" applyBorder="1" applyAlignment="1">
      <alignment horizontal="center" vertical="center"/>
    </xf>
    <xf numFmtId="167" fontId="22" fillId="11" borderId="4" xfId="2" applyNumberFormat="1" applyFont="1" applyFill="1" applyBorder="1" applyAlignment="1">
      <alignment horizontal="center" vertical="center"/>
    </xf>
    <xf numFmtId="0" fontId="22" fillId="11" borderId="4" xfId="0" applyNumberFormat="1" applyFont="1" applyFill="1" applyBorder="1" applyAlignment="1" applyProtection="1">
      <alignment horizontal="center" vertical="center"/>
    </xf>
    <xf numFmtId="0" fontId="29" fillId="11" borderId="10" xfId="0" applyNumberFormat="1" applyFont="1" applyFill="1" applyBorder="1" applyAlignment="1">
      <alignment horizontal="center" vertical="center" wrapText="1"/>
    </xf>
    <xf numFmtId="0" fontId="7" fillId="13" borderId="4" xfId="0" applyFont="1" applyFill="1" applyBorder="1" applyAlignment="1">
      <alignment horizontal="center" vertical="center" wrapText="1"/>
    </xf>
    <xf numFmtId="14" fontId="6" fillId="13" borderId="4" xfId="0" applyNumberFormat="1" applyFont="1" applyFill="1" applyBorder="1" applyAlignment="1">
      <alignment horizontal="center" vertical="center" wrapText="1"/>
    </xf>
    <xf numFmtId="171" fontId="22" fillId="13" borderId="4" xfId="2" applyNumberFormat="1" applyFont="1" applyFill="1" applyBorder="1" applyAlignment="1">
      <alignment horizontal="center" vertical="center" wrapText="1"/>
    </xf>
    <xf numFmtId="167" fontId="28" fillId="13" borderId="4" xfId="2" applyFont="1" applyFill="1" applyBorder="1" applyAlignment="1">
      <alignment horizontal="right" vertical="center" wrapText="1"/>
    </xf>
    <xf numFmtId="0" fontId="15" fillId="11" borderId="7" xfId="0" applyNumberFormat="1" applyFont="1" applyFill="1" applyBorder="1" applyAlignment="1">
      <alignment horizontal="center" vertical="center"/>
    </xf>
    <xf numFmtId="167" fontId="22" fillId="11" borderId="7" xfId="2" applyNumberFormat="1" applyFont="1" applyFill="1" applyBorder="1" applyAlignment="1">
      <alignment horizontal="center" vertical="center"/>
    </xf>
    <xf numFmtId="0" fontId="22" fillId="11" borderId="19" xfId="0" applyNumberFormat="1" applyFont="1" applyFill="1" applyBorder="1" applyAlignment="1" applyProtection="1">
      <alignment horizontal="center" vertical="center"/>
    </xf>
    <xf numFmtId="0" fontId="22" fillId="11" borderId="19"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71" fontId="22" fillId="0" borderId="4" xfId="2" applyNumberFormat="1" applyFont="1" applyFill="1" applyBorder="1" applyAlignment="1">
      <alignment horizontal="center" vertical="center" wrapText="1"/>
    </xf>
    <xf numFmtId="49" fontId="27" fillId="8" borderId="0" xfId="0" applyNumberFormat="1" applyFont="1" applyFill="1" applyBorder="1" applyAlignment="1">
      <alignment horizontal="center" vertical="center"/>
    </xf>
    <xf numFmtId="0" fontId="13" fillId="8" borderId="4" xfId="0" applyNumberFormat="1" applyFont="1" applyFill="1" applyBorder="1" applyAlignment="1">
      <alignment horizontal="center" vertical="center" wrapText="1"/>
    </xf>
    <xf numFmtId="167" fontId="26" fillId="8" borderId="4" xfId="0" applyNumberFormat="1" applyFont="1" applyFill="1" applyBorder="1" applyAlignment="1">
      <alignment horizontal="center" vertical="center" wrapText="1"/>
    </xf>
    <xf numFmtId="171" fontId="26" fillId="8" borderId="4" xfId="2" applyNumberFormat="1" applyFont="1" applyFill="1" applyBorder="1" applyAlignment="1">
      <alignment horizontal="center" vertical="center" wrapText="1"/>
    </xf>
    <xf numFmtId="167" fontId="26" fillId="8" borderId="0" xfId="2" applyFont="1" applyFill="1" applyBorder="1" applyAlignment="1">
      <alignment horizontal="center" vertical="center" wrapText="1"/>
    </xf>
    <xf numFmtId="167" fontId="26" fillId="8" borderId="7" xfId="2" applyFont="1" applyFill="1" applyBorder="1" applyAlignment="1">
      <alignment horizontal="center" vertical="center" wrapText="1"/>
    </xf>
    <xf numFmtId="167" fontId="26" fillId="8" borderId="19" xfId="0" applyNumberFormat="1" applyFont="1" applyFill="1" applyBorder="1" applyAlignment="1">
      <alignment horizontal="center" vertical="center" wrapText="1"/>
    </xf>
    <xf numFmtId="167" fontId="26" fillId="8" borderId="19" xfId="2" applyFont="1" applyFill="1" applyBorder="1" applyAlignment="1">
      <alignment horizontal="center" vertical="center" wrapText="1"/>
    </xf>
    <xf numFmtId="171" fontId="26" fillId="8" borderId="19" xfId="0" applyNumberFormat="1" applyFont="1" applyFill="1" applyBorder="1" applyAlignment="1">
      <alignment horizontal="center" vertical="center" wrapText="1"/>
    </xf>
    <xf numFmtId="0" fontId="13" fillId="8" borderId="10" xfId="0" applyFont="1" applyFill="1" applyBorder="1" applyAlignment="1">
      <alignment horizontal="center" vertical="center" wrapText="1"/>
    </xf>
    <xf numFmtId="167" fontId="22" fillId="8" borderId="10" xfId="2" applyFont="1" applyFill="1" applyBorder="1" applyAlignment="1" applyProtection="1">
      <alignment horizontal="center" vertical="center" wrapText="1"/>
      <protection locked="0"/>
    </xf>
    <xf numFmtId="0" fontId="6" fillId="7" borderId="4" xfId="0" applyFont="1" applyFill="1" applyBorder="1" applyAlignment="1">
      <alignment vertical="center" wrapText="1"/>
    </xf>
    <xf numFmtId="0" fontId="6" fillId="7" borderId="4" xfId="0" applyFont="1" applyFill="1" applyBorder="1" applyAlignment="1">
      <alignment horizontal="right" vertical="center" wrapText="1"/>
    </xf>
    <xf numFmtId="0" fontId="6" fillId="7" borderId="4" xfId="0" applyFont="1" applyFill="1" applyBorder="1" applyAlignment="1">
      <alignment wrapText="1"/>
    </xf>
    <xf numFmtId="0" fontId="6" fillId="7" borderId="4" xfId="0" applyFont="1" applyFill="1" applyBorder="1" applyAlignment="1">
      <alignment horizontal="left" wrapText="1"/>
    </xf>
    <xf numFmtId="167" fontId="6" fillId="7" borderId="4" xfId="2" applyFont="1" applyFill="1" applyBorder="1" applyAlignment="1">
      <alignment horizontal="center" vertical="center" wrapText="1"/>
    </xf>
    <xf numFmtId="0" fontId="6" fillId="7" borderId="4" xfId="0" applyFont="1" applyFill="1" applyBorder="1" applyAlignment="1">
      <alignment horizontal="center" vertical="center" wrapText="1"/>
    </xf>
    <xf numFmtId="167" fontId="18" fillId="7" borderId="4" xfId="2" applyFont="1" applyFill="1" applyBorder="1" applyAlignment="1">
      <alignment wrapText="1"/>
    </xf>
    <xf numFmtId="167" fontId="6" fillId="7" borderId="10" xfId="2" applyFont="1" applyFill="1" applyBorder="1" applyAlignment="1">
      <alignment wrapText="1"/>
    </xf>
    <xf numFmtId="0" fontId="7" fillId="0" borderId="4" xfId="0" applyFont="1" applyBorder="1" applyAlignment="1">
      <alignment horizontal="center" vertical="center" wrapText="1"/>
    </xf>
    <xf numFmtId="167" fontId="6" fillId="0" borderId="4" xfId="2" applyFont="1" applyBorder="1" applyAlignment="1">
      <alignment vertical="center" wrapText="1"/>
    </xf>
    <xf numFmtId="0" fontId="6" fillId="0" borderId="4" xfId="0" applyFont="1" applyBorder="1" applyAlignment="1">
      <alignment wrapText="1"/>
    </xf>
    <xf numFmtId="167" fontId="6" fillId="0" borderId="4" xfId="2" applyFont="1" applyBorder="1" applyAlignment="1">
      <alignment wrapText="1"/>
    </xf>
    <xf numFmtId="0" fontId="6" fillId="11" borderId="4" xfId="0" applyFont="1" applyFill="1" applyBorder="1" applyAlignment="1">
      <alignment wrapText="1"/>
    </xf>
    <xf numFmtId="167" fontId="7" fillId="11" borderId="10" xfId="2" applyFont="1" applyFill="1" applyBorder="1" applyAlignment="1">
      <alignment wrapText="1"/>
    </xf>
    <xf numFmtId="167" fontId="7" fillId="11" borderId="4" xfId="2" applyFont="1" applyFill="1" applyBorder="1" applyAlignment="1">
      <alignment wrapText="1"/>
    </xf>
    <xf numFmtId="0" fontId="29" fillId="10" borderId="4" xfId="0" applyNumberFormat="1" applyFont="1" applyFill="1" applyBorder="1" applyAlignment="1">
      <alignment horizontal="center" vertical="center" wrapText="1"/>
    </xf>
    <xf numFmtId="4" fontId="6" fillId="10" borderId="29" xfId="0" applyNumberFormat="1" applyFont="1" applyFill="1" applyBorder="1" applyAlignment="1">
      <alignment horizontal="right" vertical="center" wrapText="1"/>
    </xf>
    <xf numFmtId="0" fontId="6" fillId="10" borderId="10" xfId="0" applyFont="1" applyFill="1" applyBorder="1" applyAlignment="1">
      <alignment horizontal="center" vertical="center" wrapText="1"/>
    </xf>
    <xf numFmtId="167" fontId="6" fillId="10" borderId="4" xfId="2" applyFont="1" applyFill="1" applyBorder="1" applyAlignment="1">
      <alignment horizontal="center" vertical="center" wrapText="1"/>
    </xf>
    <xf numFmtId="0" fontId="7" fillId="10" borderId="10" xfId="0" applyFont="1" applyFill="1" applyBorder="1" applyAlignment="1">
      <alignment horizontal="center" vertical="center" wrapText="1"/>
    </xf>
    <xf numFmtId="0" fontId="29" fillId="11" borderId="4" xfId="0" applyNumberFormat="1" applyFont="1" applyFill="1" applyBorder="1" applyAlignment="1">
      <alignment horizontal="center" vertical="center" wrapText="1"/>
    </xf>
    <xf numFmtId="0" fontId="6" fillId="0" borderId="21" xfId="0" applyFont="1" applyBorder="1" applyAlignment="1">
      <alignment horizontal="center" vertical="center" wrapText="1"/>
    </xf>
    <xf numFmtId="3" fontId="7" fillId="11" borderId="20" xfId="0" applyNumberFormat="1" applyFont="1" applyFill="1" applyBorder="1" applyAlignment="1" applyProtection="1">
      <alignment horizontal="center" vertical="center" wrapText="1"/>
    </xf>
    <xf numFmtId="167" fontId="6" fillId="0" borderId="4" xfId="2" applyFont="1" applyBorder="1" applyAlignment="1">
      <alignment horizontal="right" vertical="center" wrapText="1"/>
    </xf>
    <xf numFmtId="0" fontId="6" fillId="0" borderId="19" xfId="0" applyFont="1" applyBorder="1" applyAlignment="1">
      <alignment horizontal="center" vertical="center" wrapText="1"/>
    </xf>
    <xf numFmtId="0" fontId="6" fillId="11" borderId="23" xfId="0" applyNumberFormat="1" applyFont="1" applyFill="1" applyBorder="1" applyAlignment="1">
      <alignment horizontal="center" vertical="center"/>
    </xf>
    <xf numFmtId="167" fontId="6" fillId="11" borderId="23" xfId="2" applyFont="1" applyFill="1" applyBorder="1" applyAlignment="1">
      <alignment horizontal="center" vertical="center"/>
    </xf>
    <xf numFmtId="3" fontId="6" fillId="11" borderId="23" xfId="0" applyNumberFormat="1" applyFont="1" applyFill="1" applyBorder="1" applyAlignment="1" applyProtection="1">
      <alignment horizontal="justify" vertical="center"/>
    </xf>
    <xf numFmtId="0" fontId="6" fillId="11" borderId="23" xfId="0" applyFont="1" applyFill="1" applyBorder="1" applyAlignment="1">
      <alignment horizontal="justify" vertical="center"/>
    </xf>
    <xf numFmtId="0" fontId="6" fillId="0" borderId="30" xfId="0" applyFont="1" applyBorder="1" applyAlignment="1">
      <alignment horizontal="center" vertical="center" wrapText="1"/>
    </xf>
    <xf numFmtId="0" fontId="7" fillId="0" borderId="5" xfId="0" applyFont="1" applyBorder="1" applyAlignment="1">
      <alignment horizontal="center" vertical="center" wrapText="1"/>
    </xf>
    <xf numFmtId="167" fontId="6" fillId="0" borderId="30" xfId="2" applyFont="1" applyBorder="1" applyAlignment="1" applyProtection="1">
      <alignment horizontal="center" vertical="center" wrapText="1"/>
      <protection locked="0"/>
    </xf>
    <xf numFmtId="167" fontId="7" fillId="14" borderId="4" xfId="2" applyFont="1" applyFill="1" applyBorder="1" applyAlignment="1">
      <alignment horizontal="center" vertical="center" wrapText="1"/>
    </xf>
    <xf numFmtId="0" fontId="7" fillId="8" borderId="4" xfId="0" applyFont="1" applyFill="1" applyBorder="1" applyAlignment="1">
      <alignment vertical="center" wrapText="1"/>
    </xf>
    <xf numFmtId="0" fontId="7" fillId="8" borderId="4" xfId="0" applyFont="1" applyFill="1" applyBorder="1" applyAlignment="1">
      <alignment wrapText="1"/>
    </xf>
    <xf numFmtId="0" fontId="7" fillId="8" borderId="4" xfId="0" applyFont="1" applyFill="1" applyBorder="1" applyAlignment="1">
      <alignment horizontal="left" wrapText="1"/>
    </xf>
    <xf numFmtId="167" fontId="7" fillId="8" borderId="4" xfId="0" applyNumberFormat="1" applyFont="1" applyFill="1" applyBorder="1" applyAlignment="1">
      <alignment wrapText="1"/>
    </xf>
    <xf numFmtId="167" fontId="29" fillId="8" borderId="4" xfId="2" applyFont="1" applyFill="1" applyBorder="1" applyAlignment="1">
      <alignment wrapText="1"/>
    </xf>
    <xf numFmtId="4" fontId="7" fillId="8" borderId="4" xfId="0" applyNumberFormat="1" applyFont="1" applyFill="1" applyBorder="1" applyAlignment="1">
      <alignment wrapText="1"/>
    </xf>
    <xf numFmtId="0" fontId="29" fillId="11" borderId="4" xfId="0" applyFont="1" applyFill="1" applyBorder="1" applyAlignment="1">
      <alignment horizontal="center" vertical="center" wrapText="1"/>
    </xf>
    <xf numFmtId="0" fontId="28" fillId="11" borderId="10" xfId="0" applyFont="1" applyFill="1" applyBorder="1" applyAlignment="1">
      <alignment horizontal="center" vertical="center" wrapText="1"/>
    </xf>
    <xf numFmtId="0" fontId="0" fillId="0" borderId="0" xfId="0" applyFont="1" applyFill="1" applyAlignment="1">
      <alignment horizontal="center" vertical="center"/>
    </xf>
    <xf numFmtId="0" fontId="29" fillId="8" borderId="4" xfId="0" applyFont="1" applyFill="1" applyBorder="1" applyAlignment="1">
      <alignment horizontal="center" vertical="center" wrapText="1"/>
    </xf>
    <xf numFmtId="167" fontId="29" fillId="8" borderId="4" xfId="2" applyFont="1" applyFill="1" applyBorder="1" applyAlignment="1">
      <alignment horizontal="center" vertical="center" wrapText="1"/>
    </xf>
    <xf numFmtId="14" fontId="7" fillId="8" borderId="4" xfId="0" applyNumberFormat="1" applyFont="1" applyFill="1" applyBorder="1" applyAlignment="1">
      <alignment horizontal="center" vertical="center" wrapText="1"/>
    </xf>
    <xf numFmtId="0" fontId="7" fillId="8" borderId="10" xfId="0" applyFont="1" applyFill="1" applyBorder="1" applyAlignment="1">
      <alignment horizontal="center" vertical="center" wrapText="1"/>
    </xf>
    <xf numFmtId="0" fontId="28" fillId="8" borderId="10" xfId="0" applyFont="1" applyFill="1" applyBorder="1" applyAlignment="1">
      <alignment horizontal="center" vertical="center" wrapText="1"/>
    </xf>
    <xf numFmtId="14" fontId="7" fillId="0" borderId="4" xfId="0" applyNumberFormat="1" applyFont="1" applyBorder="1" applyAlignment="1">
      <alignment horizontal="center" vertical="center" wrapText="1"/>
    </xf>
    <xf numFmtId="167" fontId="7" fillId="0" borderId="4" xfId="2" applyFont="1" applyFill="1" applyBorder="1" applyAlignment="1">
      <alignment horizontal="center" vertical="center" wrapText="1"/>
    </xf>
    <xf numFmtId="0" fontId="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167" fontId="7" fillId="0" borderId="10" xfId="2" applyFont="1" applyFill="1" applyBorder="1" applyAlignment="1">
      <alignment wrapText="1"/>
    </xf>
    <xf numFmtId="167" fontId="6" fillId="14" borderId="4" xfId="0" applyNumberFormat="1" applyFont="1" applyFill="1" applyBorder="1" applyAlignment="1" applyProtection="1">
      <alignment wrapText="1"/>
      <protection locked="0"/>
    </xf>
    <xf numFmtId="0" fontId="6" fillId="13" borderId="21" xfId="0" applyFont="1" applyFill="1" applyBorder="1" applyAlignment="1">
      <alignment horizontal="center" vertical="center" wrapText="1"/>
    </xf>
    <xf numFmtId="14" fontId="7" fillId="13" borderId="4" xfId="0" applyNumberFormat="1" applyFont="1" applyFill="1" applyBorder="1" applyAlignment="1">
      <alignment horizontal="center" vertical="center" wrapText="1"/>
    </xf>
    <xf numFmtId="167" fontId="6" fillId="13" borderId="4" xfId="0" applyNumberFormat="1" applyFont="1" applyFill="1" applyBorder="1" applyAlignment="1">
      <alignment horizontal="center" vertical="center" wrapText="1"/>
    </xf>
    <xf numFmtId="167" fontId="7" fillId="13" borderId="4" xfId="2" applyFont="1" applyFill="1" applyBorder="1" applyAlignment="1">
      <alignment horizontal="center" vertical="center" wrapText="1"/>
    </xf>
    <xf numFmtId="0" fontId="22" fillId="13" borderId="4" xfId="0" applyFont="1" applyFill="1" applyBorder="1" applyAlignment="1">
      <alignment horizontal="center" vertical="center" wrapText="1"/>
    </xf>
    <xf numFmtId="49" fontId="21" fillId="8" borderId="4" xfId="0" applyNumberFormat="1" applyFont="1" applyFill="1" applyBorder="1" applyAlignment="1">
      <alignment horizontal="center" vertical="center"/>
    </xf>
    <xf numFmtId="0" fontId="0" fillId="0" borderId="4" xfId="0" applyBorder="1" applyAlignment="1">
      <alignment horizontal="center" vertical="center"/>
    </xf>
    <xf numFmtId="14" fontId="22" fillId="13" borderId="4" xfId="0" applyNumberFormat="1" applyFont="1" applyFill="1" applyBorder="1" applyAlignment="1">
      <alignment horizontal="center" vertical="center" wrapText="1"/>
    </xf>
    <xf numFmtId="0" fontId="29" fillId="13" borderId="4" xfId="0" applyFont="1" applyFill="1" applyBorder="1" applyAlignment="1">
      <alignment horizontal="center" vertical="center" wrapText="1"/>
    </xf>
    <xf numFmtId="167" fontId="6" fillId="0" borderId="10" xfId="2" applyFont="1" applyBorder="1" applyAlignment="1" applyProtection="1">
      <alignment horizontal="center" vertical="top" wrapText="1"/>
      <protection locked="0"/>
    </xf>
    <xf numFmtId="0" fontId="29" fillId="0" borderId="4" xfId="1" applyNumberFormat="1" applyFont="1" applyFill="1" applyBorder="1" applyAlignment="1">
      <alignment horizontal="left" vertical="center" wrapText="1"/>
    </xf>
    <xf numFmtId="0" fontId="0" fillId="0" borderId="4" xfId="0" applyBorder="1" applyAlignment="1">
      <alignment horizontal="center" vertical="center" wrapText="1"/>
    </xf>
    <xf numFmtId="167" fontId="6" fillId="0" borderId="8" xfId="2" applyFont="1" applyBorder="1" applyAlignment="1">
      <alignment horizontal="center" vertical="center" wrapText="1"/>
    </xf>
    <xf numFmtId="173" fontId="0" fillId="0" borderId="0" xfId="1" applyNumberFormat="1" applyFont="1"/>
    <xf numFmtId="0" fontId="29" fillId="13" borderId="4" xfId="1" applyNumberFormat="1" applyFont="1" applyFill="1" applyBorder="1" applyAlignment="1">
      <alignment horizontal="left" vertical="center" wrapText="1"/>
    </xf>
    <xf numFmtId="0" fontId="0" fillId="13" borderId="4" xfId="0" applyFill="1" applyBorder="1" applyAlignment="1">
      <alignment horizontal="center" vertical="center"/>
    </xf>
    <xf numFmtId="167" fontId="6" fillId="13" borderId="8" xfId="2" applyFont="1" applyFill="1" applyBorder="1" applyAlignment="1">
      <alignment horizontal="center" vertical="center" wrapText="1"/>
    </xf>
    <xf numFmtId="0" fontId="28" fillId="13" borderId="10" xfId="0" applyFont="1" applyFill="1" applyBorder="1" applyAlignment="1">
      <alignment horizontal="center" vertical="center" wrapText="1"/>
    </xf>
    <xf numFmtId="167" fontId="6" fillId="8" borderId="10" xfId="2" applyFont="1" applyFill="1" applyBorder="1" applyAlignment="1">
      <alignment vertical="center" wrapText="1"/>
    </xf>
    <xf numFmtId="0" fontId="30" fillId="0" borderId="4" xfId="0" applyFont="1" applyBorder="1" applyAlignment="1">
      <alignment horizontal="center" vertical="center"/>
    </xf>
    <xf numFmtId="167" fontId="31" fillId="0" borderId="4" xfId="2" applyFont="1" applyBorder="1" applyAlignment="1">
      <alignment horizontal="center" vertical="center" wrapText="1"/>
    </xf>
    <xf numFmtId="167" fontId="6" fillId="11" borderId="10" xfId="0" applyNumberFormat="1" applyFont="1" applyFill="1" applyBorder="1" applyAlignment="1">
      <alignment horizontal="center" vertical="center" wrapText="1"/>
    </xf>
    <xf numFmtId="167" fontId="0" fillId="0" borderId="4" xfId="2" applyFont="1" applyBorder="1"/>
    <xf numFmtId="167" fontId="0" fillId="8" borderId="0" xfId="0" applyNumberFormat="1" applyFill="1"/>
    <xf numFmtId="0" fontId="0" fillId="11" borderId="4" xfId="0" applyFill="1" applyBorder="1"/>
    <xf numFmtId="167" fontId="28" fillId="8" borderId="4" xfId="2" applyFont="1" applyFill="1" applyBorder="1" applyAlignment="1">
      <alignment wrapText="1"/>
    </xf>
    <xf numFmtId="0" fontId="6" fillId="10" borderId="4" xfId="0" applyFont="1" applyFill="1" applyBorder="1" applyAlignment="1" applyProtection="1">
      <alignment horizontal="left" wrapText="1"/>
      <protection locked="0"/>
    </xf>
    <xf numFmtId="0" fontId="6" fillId="10" borderId="4" xfId="0" applyFont="1" applyFill="1" applyBorder="1" applyAlignment="1" applyProtection="1">
      <alignment wrapText="1"/>
      <protection locked="0"/>
    </xf>
    <xf numFmtId="0" fontId="22" fillId="10" borderId="4" xfId="0" applyNumberFormat="1" applyFont="1" applyFill="1" applyBorder="1" applyAlignment="1">
      <alignment horizontal="left" vertical="center" wrapText="1"/>
    </xf>
    <xf numFmtId="167" fontId="22" fillId="10" borderId="4" xfId="2" applyFont="1" applyFill="1" applyBorder="1" applyAlignment="1"/>
    <xf numFmtId="167" fontId="6" fillId="11" borderId="4" xfId="2" applyFont="1" applyFill="1" applyBorder="1" applyAlignment="1" applyProtection="1">
      <alignment horizontal="center" vertical="top" wrapText="1"/>
      <protection locked="0"/>
    </xf>
    <xf numFmtId="0" fontId="6" fillId="10" borderId="21" xfId="0" applyFont="1" applyFill="1" applyBorder="1" applyAlignment="1" applyProtection="1">
      <alignment wrapText="1"/>
      <protection locked="0"/>
    </xf>
    <xf numFmtId="167" fontId="22" fillId="10" borderId="21" xfId="2" applyFont="1" applyFill="1" applyBorder="1" applyAlignment="1"/>
    <xf numFmtId="0" fontId="0" fillId="11" borderId="21" xfId="0" applyNumberFormat="1" applyFont="1" applyFill="1" applyBorder="1" applyAlignment="1" applyProtection="1">
      <alignment horizontal="center" vertical="center"/>
    </xf>
    <xf numFmtId="0" fontId="6" fillId="11" borderId="21" xfId="0" applyFont="1" applyFill="1" applyBorder="1" applyAlignment="1" applyProtection="1">
      <alignment wrapText="1"/>
      <protection locked="0"/>
    </xf>
    <xf numFmtId="167" fontId="6" fillId="11" borderId="21" xfId="2" applyFont="1" applyFill="1" applyBorder="1" applyAlignment="1" applyProtection="1">
      <alignment horizontal="center" vertical="top" wrapText="1"/>
      <protection locked="0"/>
    </xf>
    <xf numFmtId="167" fontId="6" fillId="0" borderId="19" xfId="0" applyNumberFormat="1" applyFont="1" applyFill="1" applyBorder="1" applyAlignment="1" applyProtection="1">
      <alignment vertical="center" wrapText="1"/>
      <protection locked="0"/>
    </xf>
    <xf numFmtId="0" fontId="0" fillId="11" borderId="0" xfId="0" applyFill="1" applyBorder="1"/>
    <xf numFmtId="167" fontId="6" fillId="11" borderId="21" xfId="0" applyNumberFormat="1" applyFont="1" applyFill="1" applyBorder="1" applyAlignment="1" applyProtection="1">
      <alignment wrapText="1"/>
      <protection locked="0"/>
    </xf>
    <xf numFmtId="0" fontId="6" fillId="8" borderId="21" xfId="0" applyFont="1" applyFill="1" applyBorder="1" applyAlignment="1" applyProtection="1">
      <alignment vertical="center" wrapText="1"/>
      <protection locked="0"/>
    </xf>
    <xf numFmtId="0" fontId="6" fillId="8" borderId="21" xfId="0" applyFont="1" applyFill="1" applyBorder="1" applyAlignment="1" applyProtection="1">
      <alignment wrapText="1"/>
      <protection locked="0"/>
    </xf>
    <xf numFmtId="0" fontId="6" fillId="8" borderId="21" xfId="0" applyFont="1" applyFill="1" applyBorder="1" applyAlignment="1" applyProtection="1">
      <alignment horizontal="left" wrapText="1"/>
      <protection locked="0"/>
    </xf>
    <xf numFmtId="167" fontId="6" fillId="8" borderId="21" xfId="2" applyFont="1" applyFill="1" applyBorder="1" applyAlignment="1" applyProtection="1">
      <alignment wrapText="1"/>
      <protection locked="0"/>
    </xf>
    <xf numFmtId="3" fontId="7" fillId="8" borderId="21" xfId="0" applyNumberFormat="1" applyFont="1" applyFill="1" applyBorder="1" applyAlignment="1" applyProtection="1">
      <alignment wrapText="1"/>
      <protection locked="0"/>
    </xf>
    <xf numFmtId="167" fontId="6" fillId="8" borderId="21" xfId="2" applyFont="1" applyFill="1" applyBorder="1" applyAlignment="1" applyProtection="1">
      <alignment horizontal="center" vertical="top" wrapText="1"/>
      <protection locked="0"/>
    </xf>
    <xf numFmtId="167" fontId="6" fillId="11" borderId="19" xfId="0" applyNumberFormat="1" applyFont="1" applyFill="1" applyBorder="1" applyAlignment="1" applyProtection="1">
      <alignment vertical="center" wrapText="1"/>
      <protection locked="0"/>
    </xf>
    <xf numFmtId="167" fontId="6" fillId="12" borderId="4" xfId="0" applyNumberFormat="1"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0" borderId="19" xfId="0" applyFont="1" applyFill="1" applyBorder="1" applyAlignment="1" applyProtection="1">
      <alignment wrapText="1"/>
      <protection locked="0"/>
    </xf>
    <xf numFmtId="167" fontId="22" fillId="10" borderId="19" xfId="2" applyFont="1" applyFill="1" applyBorder="1" applyAlignment="1"/>
    <xf numFmtId="0" fontId="0" fillId="11" borderId="19" xfId="0" applyNumberFormat="1" applyFont="1" applyFill="1" applyBorder="1" applyAlignment="1" applyProtection="1">
      <alignment horizontal="center" vertical="center"/>
    </xf>
    <xf numFmtId="0" fontId="6" fillId="11" borderId="19" xfId="0" applyFont="1" applyFill="1" applyBorder="1" applyAlignment="1" applyProtection="1">
      <alignment wrapText="1"/>
      <protection locked="0"/>
    </xf>
    <xf numFmtId="167" fontId="6" fillId="11" borderId="19" xfId="2" applyFont="1" applyFill="1" applyBorder="1" applyAlignment="1" applyProtection="1">
      <alignment horizontal="center" vertical="top" wrapText="1"/>
      <protection locked="0"/>
    </xf>
    <xf numFmtId="0" fontId="7" fillId="8" borderId="19" xfId="0" applyFont="1" applyFill="1" applyBorder="1" applyAlignment="1" applyProtection="1">
      <alignment vertical="center" wrapText="1"/>
      <protection locked="0"/>
    </xf>
    <xf numFmtId="0" fontId="7" fillId="8" borderId="19" xfId="0" applyFont="1" applyFill="1" applyBorder="1" applyAlignment="1" applyProtection="1">
      <alignment wrapText="1"/>
      <protection locked="0"/>
    </xf>
    <xf numFmtId="0" fontId="7" fillId="8" borderId="19" xfId="0" applyFont="1" applyFill="1" applyBorder="1" applyAlignment="1" applyProtection="1">
      <alignment horizontal="left" wrapText="1"/>
      <protection locked="0"/>
    </xf>
    <xf numFmtId="167" fontId="7" fillId="8" borderId="19" xfId="2" applyFont="1" applyFill="1" applyBorder="1" applyAlignment="1" applyProtection="1">
      <alignment wrapText="1"/>
      <protection locked="0"/>
    </xf>
    <xf numFmtId="3" fontId="7" fillId="8" borderId="19" xfId="0" applyNumberFormat="1" applyFont="1" applyFill="1" applyBorder="1" applyAlignment="1" applyProtection="1">
      <alignment wrapText="1"/>
      <protection locked="0"/>
    </xf>
    <xf numFmtId="167" fontId="7" fillId="8" borderId="19" xfId="2" applyFont="1" applyFill="1" applyBorder="1" applyAlignment="1" applyProtection="1">
      <alignment horizontal="center" vertical="top" wrapText="1"/>
      <protection locked="0"/>
    </xf>
    <xf numFmtId="0" fontId="22" fillId="10" borderId="27" xfId="0" applyNumberFormat="1" applyFont="1" applyFill="1" applyBorder="1" applyAlignment="1">
      <alignment wrapText="1"/>
    </xf>
    <xf numFmtId="167" fontId="22" fillId="10" borderId="28" xfId="2" applyFont="1" applyFill="1" applyBorder="1" applyAlignment="1"/>
    <xf numFmtId="167" fontId="22" fillId="10" borderId="0" xfId="2" applyFont="1" applyFill="1" applyBorder="1" applyAlignment="1"/>
    <xf numFmtId="0" fontId="7" fillId="8" borderId="4" xfId="0" applyFont="1" applyFill="1" applyBorder="1" applyAlignment="1" applyProtection="1">
      <alignment vertical="center" wrapText="1"/>
      <protection locked="0"/>
    </xf>
    <xf numFmtId="0" fontId="7" fillId="8" borderId="4" xfId="0" applyFont="1" applyFill="1" applyBorder="1" applyAlignment="1" applyProtection="1">
      <alignment wrapText="1"/>
      <protection locked="0"/>
    </xf>
    <xf numFmtId="0" fontId="7" fillId="8" borderId="4" xfId="0" applyFont="1" applyFill="1" applyBorder="1" applyAlignment="1" applyProtection="1">
      <alignment horizontal="left" wrapText="1"/>
      <protection locked="0"/>
    </xf>
    <xf numFmtId="167" fontId="7" fillId="8" borderId="4" xfId="2" applyFont="1" applyFill="1" applyBorder="1" applyAlignment="1" applyProtection="1">
      <alignment wrapText="1"/>
      <protection locked="0"/>
    </xf>
    <xf numFmtId="167" fontId="7" fillId="8" borderId="4" xfId="0" applyNumberFormat="1" applyFont="1" applyFill="1" applyBorder="1" applyAlignment="1" applyProtection="1">
      <alignment wrapText="1"/>
      <protection locked="0"/>
    </xf>
    <xf numFmtId="167" fontId="7" fillId="8" borderId="4" xfId="2" applyFont="1" applyFill="1" applyBorder="1" applyAlignment="1" applyProtection="1">
      <alignment horizontal="center" vertical="top" wrapText="1"/>
      <protection locked="0"/>
    </xf>
    <xf numFmtId="0" fontId="7" fillId="9" borderId="4" xfId="0" applyFont="1" applyFill="1" applyBorder="1" applyAlignment="1" applyProtection="1">
      <alignment vertical="center" wrapText="1"/>
      <protection locked="0"/>
    </xf>
    <xf numFmtId="0" fontId="7" fillId="9" borderId="4" xfId="0" applyFont="1" applyFill="1" applyBorder="1" applyAlignment="1" applyProtection="1">
      <alignment wrapText="1"/>
      <protection locked="0"/>
    </xf>
    <xf numFmtId="0" fontId="7" fillId="9" borderId="4" xfId="0" applyFont="1" applyFill="1" applyBorder="1" applyAlignment="1" applyProtection="1">
      <alignment horizontal="left" wrapText="1"/>
      <protection locked="0"/>
    </xf>
    <xf numFmtId="167" fontId="7" fillId="9" borderId="4" xfId="2" applyFont="1" applyFill="1" applyBorder="1" applyAlignment="1" applyProtection="1">
      <alignment wrapText="1"/>
      <protection locked="0"/>
    </xf>
    <xf numFmtId="167" fontId="7" fillId="9" borderId="4" xfId="0" applyNumberFormat="1" applyFont="1" applyFill="1" applyBorder="1" applyAlignment="1" applyProtection="1">
      <alignment wrapText="1"/>
      <protection locked="0"/>
    </xf>
    <xf numFmtId="0" fontId="6" fillId="12" borderId="4" xfId="0" applyFont="1" applyFill="1" applyBorder="1" applyAlignment="1" applyProtection="1">
      <alignment horizontal="left" wrapText="1"/>
      <protection locked="0"/>
    </xf>
    <xf numFmtId="0" fontId="6" fillId="12" borderId="4" xfId="0" applyFont="1" applyFill="1" applyBorder="1" applyAlignment="1" applyProtection="1">
      <alignment wrapText="1"/>
      <protection locked="0"/>
    </xf>
    <xf numFmtId="0" fontId="22" fillId="12" borderId="4" xfId="0" applyNumberFormat="1" applyFont="1" applyFill="1" applyBorder="1" applyAlignment="1">
      <alignment wrapText="1"/>
    </xf>
    <xf numFmtId="167" fontId="22" fillId="12" borderId="4" xfId="2" applyFont="1" applyFill="1" applyBorder="1" applyAlignment="1"/>
    <xf numFmtId="171" fontId="6" fillId="0" borderId="4" xfId="2" applyNumberFormat="1" applyFont="1" applyBorder="1" applyAlignment="1" applyProtection="1">
      <alignment horizontal="center" vertical="top" wrapText="1"/>
      <protection locked="0"/>
    </xf>
    <xf numFmtId="0" fontId="22" fillId="11" borderId="4" xfId="1" applyNumberFormat="1" applyFont="1" applyFill="1" applyBorder="1" applyAlignment="1" applyProtection="1">
      <alignment horizontal="center" vertical="center"/>
    </xf>
    <xf numFmtId="0" fontId="22" fillId="11" borderId="4" xfId="1" applyNumberFormat="1" applyFont="1" applyFill="1" applyBorder="1" applyAlignment="1" applyProtection="1">
      <alignment horizontal="justify" vertical="center"/>
    </xf>
    <xf numFmtId="3" fontId="6" fillId="11" borderId="4" xfId="0" applyNumberFormat="1" applyFont="1" applyFill="1" applyBorder="1" applyAlignment="1" applyProtection="1">
      <alignment horizontal="right" vertical="center"/>
    </xf>
    <xf numFmtId="3" fontId="22" fillId="11" borderId="4" xfId="0" applyNumberFormat="1" applyFont="1" applyFill="1" applyBorder="1" applyAlignment="1" applyProtection="1">
      <alignment horizontal="justify" vertical="center"/>
    </xf>
    <xf numFmtId="3" fontId="6" fillId="11" borderId="4" xfId="0" applyNumberFormat="1" applyFont="1" applyFill="1" applyBorder="1" applyAlignment="1" applyProtection="1">
      <alignment horizontal="justify" vertical="center"/>
    </xf>
    <xf numFmtId="167" fontId="22" fillId="0" borderId="4" xfId="2" applyFont="1" applyBorder="1" applyAlignment="1" applyProtection="1">
      <alignment horizontal="center" vertical="center" wrapText="1"/>
      <protection locked="0"/>
    </xf>
    <xf numFmtId="167" fontId="31" fillId="0" borderId="4" xfId="2" applyFont="1" applyBorder="1" applyAlignment="1" applyProtection="1">
      <alignment horizontal="center" vertical="center" wrapText="1"/>
      <protection locked="0"/>
    </xf>
    <xf numFmtId="0" fontId="6" fillId="8" borderId="4" xfId="0" applyFont="1" applyFill="1" applyBorder="1" applyAlignment="1">
      <alignment horizontal="right" wrapText="1"/>
    </xf>
    <xf numFmtId="167" fontId="29" fillId="16" borderId="33" xfId="2" applyFont="1" applyFill="1" applyBorder="1" applyAlignment="1">
      <alignment wrapText="1"/>
    </xf>
    <xf numFmtId="0" fontId="15" fillId="16" borderId="0" xfId="0" applyFont="1" applyFill="1"/>
    <xf numFmtId="0" fontId="29" fillId="9" borderId="4" xfId="0" applyFont="1" applyFill="1" applyBorder="1" applyAlignment="1">
      <alignment wrapText="1"/>
    </xf>
    <xf numFmtId="0" fontId="29" fillId="9" borderId="4" xfId="0" applyFont="1" applyFill="1" applyBorder="1" applyAlignment="1">
      <alignment horizontal="right" wrapText="1"/>
    </xf>
    <xf numFmtId="0" fontId="29" fillId="9" borderId="4" xfId="0" applyFont="1" applyFill="1" applyBorder="1" applyAlignment="1">
      <alignment horizontal="left" wrapText="1"/>
    </xf>
    <xf numFmtId="167" fontId="29" fillId="9" borderId="4" xfId="2" applyFont="1" applyFill="1" applyBorder="1" applyAlignment="1">
      <alignment wrapText="1"/>
    </xf>
    <xf numFmtId="164" fontId="29" fillId="9" borderId="7" xfId="2" applyNumberFormat="1" applyFont="1" applyFill="1" applyBorder="1" applyAlignment="1">
      <alignment horizontal="center" vertical="center" wrapText="1"/>
    </xf>
    <xf numFmtId="0" fontId="29" fillId="9" borderId="4" xfId="0" applyFont="1" applyFill="1" applyBorder="1" applyAlignment="1">
      <alignment horizontal="center" vertical="center" wrapText="1"/>
    </xf>
    <xf numFmtId="167" fontId="29" fillId="9" borderId="34" xfId="2" applyFont="1" applyFill="1" applyBorder="1" applyAlignment="1">
      <alignment wrapText="1"/>
    </xf>
    <xf numFmtId="167" fontId="6" fillId="0" borderId="0" xfId="0" applyNumberFormat="1" applyFont="1" applyAlignment="1" applyProtection="1">
      <alignment wrapText="1"/>
      <protection locked="0"/>
    </xf>
    <xf numFmtId="0" fontId="22" fillId="16" borderId="4" xfId="0" applyFont="1" applyFill="1" applyBorder="1" applyAlignment="1">
      <alignment wrapText="1"/>
    </xf>
    <xf numFmtId="0" fontId="22" fillId="16" borderId="0" xfId="0" applyFont="1" applyFill="1" applyBorder="1" applyAlignment="1">
      <alignment wrapText="1"/>
    </xf>
    <xf numFmtId="0" fontId="22" fillId="16" borderId="0" xfId="0" applyFont="1" applyFill="1" applyBorder="1" applyAlignment="1">
      <alignment horizontal="right" wrapText="1"/>
    </xf>
    <xf numFmtId="0" fontId="22" fillId="16" borderId="4" xfId="0" applyFont="1" applyFill="1" applyBorder="1" applyAlignment="1">
      <alignment horizontal="right" wrapText="1"/>
    </xf>
    <xf numFmtId="0" fontId="22" fillId="16" borderId="4" xfId="0" applyFont="1" applyFill="1" applyBorder="1" applyAlignment="1">
      <alignment horizontal="left" wrapText="1"/>
    </xf>
    <xf numFmtId="167" fontId="22" fillId="16" borderId="4" xfId="2" applyFont="1" applyFill="1" applyBorder="1" applyAlignment="1">
      <alignment wrapText="1"/>
    </xf>
    <xf numFmtId="164" fontId="22" fillId="16" borderId="7" xfId="2" applyNumberFormat="1" applyFont="1" applyFill="1" applyBorder="1" applyAlignment="1">
      <alignment horizontal="center" vertical="center" wrapText="1"/>
    </xf>
    <xf numFmtId="0" fontId="22" fillId="16" borderId="4" xfId="0" applyFont="1" applyFill="1" applyBorder="1" applyAlignment="1">
      <alignment horizontal="center" vertical="center" wrapText="1"/>
    </xf>
    <xf numFmtId="167" fontId="22" fillId="16" borderId="10" xfId="0" applyNumberFormat="1" applyFont="1" applyFill="1" applyBorder="1" applyAlignment="1">
      <alignment wrapText="1"/>
    </xf>
    <xf numFmtId="167" fontId="6" fillId="0" borderId="0" xfId="0" applyNumberFormat="1" applyFont="1" applyAlignment="1" applyProtection="1">
      <alignment vertical="center" wrapText="1"/>
      <protection locked="0"/>
    </xf>
    <xf numFmtId="0" fontId="0" fillId="6" borderId="4" xfId="0"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4" xfId="0" applyBorder="1" applyAlignment="1" applyProtection="1">
      <alignment wrapText="1"/>
      <protection locked="0"/>
    </xf>
    <xf numFmtId="17" fontId="0" fillId="0" borderId="4" xfId="0" applyNumberFormat="1" applyBorder="1" applyAlignment="1" applyProtection="1">
      <alignment wrapText="1"/>
      <protection locked="0"/>
    </xf>
    <xf numFmtId="171" fontId="0" fillId="0" borderId="4" xfId="2" applyNumberFormat="1" applyFont="1" applyBorder="1" applyAlignment="1" applyProtection="1">
      <alignment wrapText="1"/>
      <protection locked="0"/>
    </xf>
    <xf numFmtId="0" fontId="0" fillId="0" borderId="4" xfId="0" applyNumberFormat="1" applyBorder="1" applyAlignment="1" applyProtection="1">
      <alignment horizontal="center" wrapText="1"/>
      <protection locked="0"/>
    </xf>
    <xf numFmtId="167" fontId="1" fillId="0" borderId="4" xfId="2" applyFont="1" applyBorder="1" applyAlignment="1" applyProtection="1">
      <alignment horizontal="center" vertical="top" wrapText="1"/>
      <protection locked="0"/>
    </xf>
    <xf numFmtId="167" fontId="6" fillId="0" borderId="0" xfId="0" applyNumberFormat="1" applyFont="1" applyAlignment="1" applyProtection="1">
      <alignment horizontal="center" vertical="center" wrapText="1"/>
      <protection locked="0"/>
    </xf>
    <xf numFmtId="0" fontId="0" fillId="0" borderId="4" xfId="0" applyBorder="1" applyAlignment="1" applyProtection="1">
      <alignment horizontal="center" wrapText="1"/>
      <protection locked="0"/>
    </xf>
    <xf numFmtId="0" fontId="6" fillId="0" borderId="4" xfId="0" applyFont="1"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167" fontId="0" fillId="0" borderId="0" xfId="0" applyNumberFormat="1"/>
    <xf numFmtId="0" fontId="0" fillId="0" borderId="0" xfId="0" applyAlignment="1" applyProtection="1">
      <alignment wrapText="1"/>
      <protection locked="0"/>
    </xf>
    <xf numFmtId="171" fontId="0" fillId="0" borderId="4" xfId="0" applyNumberFormat="1" applyBorder="1" applyAlignment="1" applyProtection="1">
      <alignment wrapText="1"/>
      <protection locked="0"/>
    </xf>
    <xf numFmtId="167" fontId="0" fillId="0" borderId="0" xfId="0" applyNumberFormat="1" applyAlignment="1" applyProtection="1">
      <alignment horizontal="center" vertical="center" wrapText="1"/>
      <protection locked="0"/>
    </xf>
    <xf numFmtId="0" fontId="0" fillId="0" borderId="4" xfId="0" applyBorder="1" applyAlignment="1" applyProtection="1">
      <alignment vertical="center" wrapText="1"/>
      <protection locked="0"/>
    </xf>
    <xf numFmtId="167" fontId="0" fillId="0" borderId="4" xfId="2" applyFont="1" applyBorder="1" applyAlignment="1" applyProtection="1">
      <alignment wrapText="1"/>
      <protection locked="0"/>
    </xf>
    <xf numFmtId="167" fontId="0" fillId="0" borderId="4" xfId="0" applyNumberFormat="1" applyBorder="1" applyAlignment="1" applyProtection="1">
      <alignment wrapText="1"/>
      <protection locked="0"/>
    </xf>
    <xf numFmtId="167" fontId="6" fillId="0" borderId="0" xfId="2" applyFont="1" applyAlignment="1" applyProtection="1">
      <alignment horizontal="center" vertical="center" wrapText="1"/>
      <protection locked="0"/>
    </xf>
    <xf numFmtId="0" fontId="0" fillId="14" borderId="4" xfId="0" applyFill="1" applyBorder="1" applyAlignment="1" applyProtection="1">
      <alignment horizontal="center" vertical="center" wrapText="1"/>
      <protection locked="0"/>
    </xf>
    <xf numFmtId="0" fontId="6" fillId="14" borderId="4" xfId="0" applyFont="1" applyFill="1" applyBorder="1" applyAlignment="1" applyProtection="1">
      <alignment horizontal="center" vertical="center" wrapText="1"/>
      <protection locked="0"/>
    </xf>
    <xf numFmtId="0" fontId="15" fillId="14"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14" borderId="4" xfId="0" applyFill="1" applyBorder="1" applyAlignment="1" applyProtection="1">
      <alignment wrapText="1"/>
      <protection locked="0"/>
    </xf>
    <xf numFmtId="167" fontId="0" fillId="14" borderId="4" xfId="0" applyNumberFormat="1" applyFill="1" applyBorder="1" applyAlignment="1" applyProtection="1">
      <alignment vertical="center" wrapText="1"/>
      <protection locked="0"/>
    </xf>
    <xf numFmtId="167" fontId="4" fillId="14" borderId="4" xfId="2" applyFont="1" applyFill="1" applyBorder="1" applyAlignment="1" applyProtection="1">
      <alignment wrapText="1"/>
      <protection locked="0"/>
    </xf>
    <xf numFmtId="0" fontId="4" fillId="16" borderId="0" xfId="0" applyFont="1" applyFill="1"/>
    <xf numFmtId="0" fontId="22" fillId="6" borderId="4" xfId="0" applyFont="1" applyFill="1" applyBorder="1" applyAlignment="1">
      <alignment horizontal="center" vertical="center"/>
    </xf>
    <xf numFmtId="167" fontId="6" fillId="0" borderId="0" xfId="0" applyNumberFormat="1" applyFont="1" applyFill="1" applyAlignment="1" applyProtection="1">
      <alignment horizontal="center" vertical="center" wrapText="1"/>
      <protection locked="0"/>
    </xf>
    <xf numFmtId="0" fontId="22" fillId="14" borderId="4" xfId="0" applyFont="1" applyFill="1" applyBorder="1" applyAlignment="1">
      <alignment horizontal="center" vertical="center"/>
    </xf>
    <xf numFmtId="0" fontId="6" fillId="14" borderId="4" xfId="0" applyFont="1" applyFill="1" applyBorder="1" applyAlignment="1">
      <alignment horizontal="center" vertical="center" wrapText="1"/>
    </xf>
    <xf numFmtId="0" fontId="0" fillId="14" borderId="4" xfId="0" applyFill="1" applyBorder="1" applyAlignment="1" applyProtection="1">
      <alignment vertical="center" wrapText="1"/>
      <protection locked="0"/>
    </xf>
    <xf numFmtId="167" fontId="0" fillId="14" borderId="4" xfId="2" applyFont="1" applyFill="1" applyBorder="1" applyAlignment="1" applyProtection="1">
      <alignment wrapText="1"/>
      <protection locked="0"/>
    </xf>
    <xf numFmtId="167" fontId="0" fillId="0" borderId="4" xfId="2" applyFont="1" applyFill="1" applyBorder="1" applyAlignment="1" applyProtection="1">
      <alignment wrapText="1"/>
      <protection locked="0"/>
    </xf>
    <xf numFmtId="167" fontId="6" fillId="0" borderId="0" xfId="2" applyFont="1" applyAlignment="1" applyProtection="1">
      <alignment wrapText="1"/>
      <protection locked="0"/>
    </xf>
    <xf numFmtId="0" fontId="22" fillId="0" borderId="4" xfId="0" applyFont="1" applyFill="1" applyBorder="1" applyAlignment="1">
      <alignment horizontal="center" vertical="center"/>
    </xf>
    <xf numFmtId="0" fontId="0" fillId="13" borderId="4" xfId="0" applyFill="1" applyBorder="1" applyAlignment="1" applyProtection="1">
      <alignment vertical="center" wrapText="1"/>
      <protection locked="0"/>
    </xf>
    <xf numFmtId="0" fontId="0" fillId="13" borderId="4" xfId="0" applyFill="1" applyBorder="1" applyAlignment="1" applyProtection="1">
      <alignment wrapText="1"/>
      <protection locked="0"/>
    </xf>
    <xf numFmtId="167" fontId="0" fillId="13" borderId="4" xfId="2" applyFont="1" applyFill="1" applyBorder="1" applyAlignment="1" applyProtection="1">
      <alignment wrapText="1"/>
      <protection locked="0"/>
    </xf>
    <xf numFmtId="0" fontId="0" fillId="14" borderId="4" xfId="0" applyFill="1" applyBorder="1" applyAlignment="1" applyProtection="1">
      <alignment horizontal="left" wrapText="1"/>
      <protection locked="0"/>
    </xf>
    <xf numFmtId="167" fontId="4" fillId="14" borderId="4" xfId="0" applyNumberFormat="1" applyFont="1" applyFill="1" applyBorder="1" applyAlignment="1" applyProtection="1">
      <alignment wrapText="1"/>
      <protection locked="0"/>
    </xf>
    <xf numFmtId="0" fontId="6" fillId="13" borderId="4" xfId="0" applyFont="1" applyFill="1" applyBorder="1" applyAlignment="1" applyProtection="1">
      <alignment horizontal="center" vertical="center" wrapText="1"/>
      <protection locked="0"/>
    </xf>
    <xf numFmtId="17" fontId="0" fillId="13" borderId="4" xfId="0" applyNumberFormat="1" applyFill="1" applyBorder="1" applyAlignment="1" applyProtection="1">
      <alignment wrapText="1"/>
      <protection locked="0"/>
    </xf>
    <xf numFmtId="167" fontId="3" fillId="0" borderId="4" xfId="2" applyFont="1" applyBorder="1" applyAlignment="1" applyProtection="1">
      <alignment wrapText="1"/>
      <protection locked="0"/>
    </xf>
    <xf numFmtId="167" fontId="0" fillId="14" borderId="4" xfId="0" applyNumberFormat="1" applyFill="1" applyBorder="1" applyAlignment="1" applyProtection="1">
      <alignment wrapText="1"/>
      <protection locked="0"/>
    </xf>
    <xf numFmtId="0" fontId="7" fillId="16" borderId="4" xfId="0" applyFont="1" applyFill="1" applyBorder="1" applyAlignment="1" applyProtection="1">
      <alignment wrapText="1"/>
      <protection locked="0"/>
    </xf>
    <xf numFmtId="0" fontId="7" fillId="16" borderId="4" xfId="0" applyFont="1" applyFill="1" applyBorder="1" applyAlignment="1" applyProtection="1">
      <alignment horizontal="left" wrapText="1"/>
      <protection locked="0"/>
    </xf>
    <xf numFmtId="43" fontId="7" fillId="16" borderId="4" xfId="0" applyNumberFormat="1" applyFont="1" applyFill="1" applyBorder="1" applyAlignment="1" applyProtection="1">
      <alignment wrapText="1"/>
      <protection locked="0"/>
    </xf>
    <xf numFmtId="0" fontId="32" fillId="0" borderId="0" xfId="0" applyFont="1" applyAlignment="1">
      <alignment horizontal="left" vertical="center" indent="4" readingOrder="1"/>
    </xf>
    <xf numFmtId="0" fontId="33" fillId="0" borderId="0" xfId="0" applyFont="1" applyAlignment="1">
      <alignment horizontal="left" vertical="center" indent="4" readingOrder="1"/>
    </xf>
    <xf numFmtId="0" fontId="34" fillId="0" borderId="0" xfId="0" applyFont="1" applyAlignment="1">
      <alignment horizontal="left" vertical="center" indent="4" readingOrder="1"/>
    </xf>
    <xf numFmtId="49" fontId="7" fillId="6" borderId="4" xfId="2" applyNumberFormat="1" applyFont="1" applyFill="1" applyBorder="1" applyAlignment="1" applyProtection="1">
      <alignment horizontal="center" vertical="center"/>
      <protection locked="0"/>
    </xf>
    <xf numFmtId="0" fontId="0" fillId="6" borderId="4" xfId="0" applyFill="1" applyBorder="1"/>
    <xf numFmtId="173" fontId="0" fillId="6" borderId="4" xfId="1" applyNumberFormat="1" applyFont="1" applyFill="1" applyBorder="1"/>
    <xf numFmtId="0" fontId="6" fillId="0" borderId="25"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6" fillId="11" borderId="25" xfId="0" applyFont="1" applyFill="1" applyBorder="1" applyAlignment="1">
      <alignment horizontal="center" vertical="center" wrapText="1"/>
    </xf>
    <xf numFmtId="0" fontId="6" fillId="0" borderId="25" xfId="0" applyFont="1" applyBorder="1" applyAlignment="1" applyProtection="1">
      <alignment wrapText="1"/>
      <protection locked="0"/>
    </xf>
    <xf numFmtId="0" fontId="0" fillId="0" borderId="25" xfId="0" applyBorder="1" applyAlignment="1" applyProtection="1">
      <alignment wrapText="1"/>
      <protection locked="0"/>
    </xf>
    <xf numFmtId="14" fontId="0" fillId="0" borderId="25" xfId="0" applyNumberFormat="1" applyFont="1" applyFill="1" applyBorder="1" applyAlignment="1">
      <alignment horizontal="center" vertical="center" wrapText="1"/>
    </xf>
    <xf numFmtId="0" fontId="0" fillId="0" borderId="25" xfId="0" applyFont="1" applyBorder="1" applyAlignment="1">
      <alignment horizontal="center" vertical="center" wrapText="1"/>
    </xf>
    <xf numFmtId="167" fontId="0" fillId="0" borderId="25" xfId="2" applyFont="1" applyFill="1" applyBorder="1" applyAlignment="1">
      <alignment horizontal="center" vertical="center" wrapText="1"/>
    </xf>
    <xf numFmtId="167" fontId="0" fillId="0" borderId="25" xfId="2" applyFont="1" applyBorder="1" applyAlignment="1" applyProtection="1">
      <alignment horizontal="center" vertical="top" wrapText="1"/>
      <protection locked="0"/>
    </xf>
    <xf numFmtId="167" fontId="0" fillId="0" borderId="25" xfId="2" applyFont="1" applyFill="1" applyBorder="1" applyAlignment="1" applyProtection="1">
      <alignment horizontal="center" vertical="center" wrapText="1"/>
      <protection locked="0"/>
    </xf>
    <xf numFmtId="167" fontId="0" fillId="0" borderId="25" xfId="2" applyFont="1" applyBorder="1" applyAlignment="1" applyProtection="1">
      <alignment horizontal="center" vertical="center" wrapText="1"/>
      <protection locked="0"/>
    </xf>
    <xf numFmtId="14" fontId="6" fillId="0" borderId="25"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0" fillId="0" borderId="25" xfId="0" applyFill="1" applyBorder="1" applyAlignment="1" applyProtection="1">
      <alignment wrapText="1"/>
      <protection locked="0"/>
    </xf>
    <xf numFmtId="0" fontId="15" fillId="14" borderId="25" xfId="0" applyFont="1" applyFill="1" applyBorder="1" applyAlignment="1">
      <alignment horizontal="center" vertical="center" wrapText="1"/>
    </xf>
    <xf numFmtId="0" fontId="0" fillId="14" borderId="25" xfId="0" applyFont="1" applyFill="1" applyBorder="1" applyAlignment="1">
      <alignment horizontal="center" vertical="center" wrapText="1"/>
    </xf>
    <xf numFmtId="14" fontId="0" fillId="11" borderId="25" xfId="0" applyNumberFormat="1" applyFill="1" applyBorder="1" applyAlignment="1">
      <alignment horizontal="center" vertical="center" wrapText="1"/>
    </xf>
    <xf numFmtId="0" fontId="0" fillId="11" borderId="25" xfId="0" applyFill="1" applyBorder="1" applyAlignment="1">
      <alignment horizontal="center" vertical="center" wrapText="1"/>
    </xf>
    <xf numFmtId="0" fontId="0" fillId="11" borderId="25" xfId="0" applyFont="1" applyFill="1" applyBorder="1" applyAlignment="1">
      <alignment horizontal="center" vertical="center" wrapText="1"/>
    </xf>
    <xf numFmtId="14" fontId="6" fillId="0" borderId="25" xfId="0" applyNumberFormat="1" applyFont="1" applyFill="1" applyBorder="1" applyAlignment="1">
      <alignment horizontal="center" vertical="center" wrapText="1"/>
    </xf>
    <xf numFmtId="171" fontId="22" fillId="0" borderId="25" xfId="2" applyNumberFormat="1" applyFont="1" applyFill="1" applyBorder="1" applyAlignment="1">
      <alignment horizontal="center" vertical="center" wrapText="1"/>
    </xf>
    <xf numFmtId="0" fontId="6" fillId="14" borderId="25" xfId="0" applyFont="1" applyFill="1" applyBorder="1" applyAlignment="1" applyProtection="1">
      <alignment wrapText="1"/>
      <protection locked="0"/>
    </xf>
    <xf numFmtId="167" fontId="6" fillId="0" borderId="25" xfId="2" applyFont="1" applyFill="1" applyBorder="1" applyAlignment="1">
      <alignment horizontal="center" vertical="center" wrapText="1"/>
    </xf>
    <xf numFmtId="167" fontId="7" fillId="0" borderId="25" xfId="2" applyFont="1" applyFill="1" applyBorder="1" applyAlignment="1">
      <alignment horizontal="center" vertical="center" wrapText="1"/>
    </xf>
    <xf numFmtId="0" fontId="0" fillId="0" borderId="4" xfId="0" applyFill="1" applyBorder="1" applyAlignment="1" applyProtection="1">
      <alignment horizontal="center" vertical="center" wrapText="1"/>
      <protection locked="0"/>
    </xf>
    <xf numFmtId="167" fontId="15" fillId="0" borderId="25" xfId="2" applyFont="1" applyFill="1" applyBorder="1" applyAlignment="1">
      <alignment horizontal="center" vertical="center" wrapText="1"/>
    </xf>
    <xf numFmtId="14" fontId="6" fillId="11" borderId="25" xfId="0" applyNumberFormat="1" applyFont="1" applyFill="1" applyBorder="1" applyAlignment="1">
      <alignment horizontal="center" vertical="center" wrapText="1"/>
    </xf>
    <xf numFmtId="17" fontId="0" fillId="0" borderId="25" xfId="0" applyNumberFormat="1" applyBorder="1" applyAlignment="1" applyProtection="1">
      <alignment wrapText="1"/>
      <protection locked="0"/>
    </xf>
    <xf numFmtId="0" fontId="6" fillId="0" borderId="25" xfId="0" applyFont="1" applyFill="1" applyBorder="1" applyAlignment="1" applyProtection="1">
      <alignment horizontal="center" vertical="center" wrapText="1"/>
      <protection locked="0"/>
    </xf>
    <xf numFmtId="167" fontId="6" fillId="10" borderId="4" xfId="0" applyNumberFormat="1" applyFont="1" applyFill="1" applyBorder="1" applyAlignment="1" applyProtection="1">
      <alignment wrapText="1"/>
      <protection locked="0"/>
    </xf>
    <xf numFmtId="167" fontId="15" fillId="0" borderId="18" xfId="2" applyFont="1" applyFill="1" applyBorder="1" applyAlignment="1">
      <alignment horizontal="right" vertical="center" wrapText="1"/>
    </xf>
    <xf numFmtId="171" fontId="0" fillId="8" borderId="4" xfId="0" applyNumberFormat="1" applyFont="1" applyFill="1" applyBorder="1" applyAlignment="1">
      <alignment horizontal="center" vertical="center" wrapText="1"/>
    </xf>
    <xf numFmtId="167" fontId="6" fillId="0" borderId="4" xfId="2" applyFont="1" applyFill="1" applyBorder="1" applyAlignment="1">
      <alignment horizontal="right" vertical="center" wrapText="1"/>
    </xf>
    <xf numFmtId="171" fontId="31" fillId="0" borderId="4" xfId="2" applyNumberFormat="1" applyFont="1" applyFill="1" applyBorder="1" applyAlignment="1">
      <alignment horizontal="center" vertical="center" wrapText="1"/>
    </xf>
    <xf numFmtId="171" fontId="18" fillId="0" borderId="4" xfId="2" applyNumberFormat="1" applyFont="1" applyFill="1" applyBorder="1" applyAlignment="1">
      <alignment horizontal="center" vertical="center" wrapText="1"/>
    </xf>
    <xf numFmtId="171" fontId="18" fillId="0" borderId="31" xfId="2" applyNumberFormat="1" applyFont="1" applyFill="1" applyBorder="1" applyAlignment="1" applyProtection="1">
      <alignment horizontal="center" vertical="center"/>
    </xf>
    <xf numFmtId="171" fontId="1" fillId="0" borderId="4" xfId="2" applyNumberFormat="1" applyFont="1" applyFill="1" applyBorder="1" applyAlignment="1">
      <alignment horizontal="right" vertical="center" wrapText="1"/>
    </xf>
    <xf numFmtId="167" fontId="22" fillId="13" borderId="4" xfId="2" applyFont="1" applyFill="1" applyBorder="1" applyAlignment="1"/>
    <xf numFmtId="167" fontId="22" fillId="13" borderId="28" xfId="2" applyFont="1" applyFill="1" applyBorder="1" applyAlignment="1"/>
    <xf numFmtId="167" fontId="22" fillId="13" borderId="0" xfId="2" applyFont="1" applyFill="1" applyBorder="1" applyAlignment="1"/>
    <xf numFmtId="0" fontId="6" fillId="12" borderId="25" xfId="0" applyFont="1" applyFill="1" applyBorder="1" applyAlignment="1" applyProtection="1">
      <alignment wrapText="1"/>
      <protection locked="0"/>
    </xf>
    <xf numFmtId="167" fontId="22" fillId="13" borderId="25" xfId="2" applyFont="1" applyFill="1" applyBorder="1" applyAlignment="1"/>
    <xf numFmtId="167" fontId="22" fillId="13" borderId="19" xfId="2" applyFont="1" applyFill="1" applyBorder="1" applyAlignment="1"/>
    <xf numFmtId="167" fontId="22" fillId="13" borderId="21" xfId="2" applyFont="1" applyFill="1" applyBorder="1" applyAlignment="1"/>
    <xf numFmtId="0" fontId="7" fillId="17" borderId="25" xfId="0" applyFont="1" applyFill="1" applyBorder="1" applyAlignment="1">
      <alignment horizontal="center" vertical="center" wrapText="1"/>
    </xf>
    <xf numFmtId="0" fontId="6" fillId="0" borderId="0" xfId="0" applyFont="1" applyAlignment="1" applyProtection="1">
      <alignment horizontal="center" wrapText="1"/>
      <protection locked="0"/>
    </xf>
    <xf numFmtId="0" fontId="7" fillId="0" borderId="0" xfId="0" applyFont="1" applyAlignment="1" applyProtection="1">
      <alignment horizontal="center"/>
      <protection locked="0"/>
    </xf>
    <xf numFmtId="0" fontId="6" fillId="0" borderId="12" xfId="0" applyFont="1" applyBorder="1" applyAlignment="1" applyProtection="1">
      <alignment horizontal="center" wrapText="1"/>
      <protection locked="0"/>
    </xf>
    <xf numFmtId="0" fontId="6" fillId="0" borderId="14" xfId="0" applyFont="1" applyBorder="1" applyAlignment="1" applyProtection="1">
      <alignment horizontal="center" wrapText="1"/>
      <protection locked="0"/>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0" xfId="0" applyFont="1" applyAlignment="1" applyProtection="1">
      <alignment horizontal="center" wrapText="1"/>
      <protection locked="0"/>
    </xf>
    <xf numFmtId="0" fontId="0" fillId="0" borderId="25" xfId="0" applyFont="1" applyFill="1" applyBorder="1" applyAlignment="1" applyProtection="1">
      <alignment horizontal="center" vertical="center" wrapText="1"/>
      <protection locked="0"/>
    </xf>
    <xf numFmtId="0" fontId="26" fillId="7" borderId="4" xfId="0" applyFont="1" applyFill="1" applyBorder="1" applyAlignment="1" applyProtection="1">
      <alignment horizontal="center" vertical="center" wrapText="1"/>
      <protection locked="0"/>
    </xf>
    <xf numFmtId="0" fontId="6" fillId="8" borderId="19" xfId="0" applyFont="1" applyFill="1" applyBorder="1" applyAlignment="1" applyProtection="1">
      <alignment horizontal="center" vertical="center" wrapText="1"/>
      <protection locked="0"/>
    </xf>
    <xf numFmtId="0" fontId="26" fillId="8" borderId="4" xfId="0" applyFont="1" applyFill="1" applyBorder="1" applyAlignment="1" applyProtection="1">
      <alignment horizontal="center" vertical="center" wrapText="1"/>
      <protection locked="0"/>
    </xf>
    <xf numFmtId="0" fontId="26" fillId="8" borderId="19" xfId="0" applyFont="1" applyFill="1" applyBorder="1" applyAlignment="1" applyProtection="1">
      <alignment horizontal="center" vertical="center" wrapText="1"/>
      <protection locked="0"/>
    </xf>
    <xf numFmtId="0" fontId="6" fillId="8" borderId="4" xfId="0" applyFont="1" applyFill="1" applyBorder="1" applyAlignment="1" applyProtection="1">
      <alignment horizontal="center" vertical="center" wrapText="1"/>
      <protection locked="0"/>
    </xf>
    <xf numFmtId="0" fontId="6" fillId="8" borderId="21" xfId="0" applyFont="1" applyFill="1" applyBorder="1" applyAlignment="1" applyProtection="1">
      <alignment horizontal="center" vertical="center" wrapText="1"/>
      <protection locked="0"/>
    </xf>
    <xf numFmtId="0" fontId="7" fillId="8" borderId="19"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wrapText="1"/>
      <protection locked="0"/>
    </xf>
    <xf numFmtId="0" fontId="6" fillId="8" borderId="4" xfId="0" applyFont="1" applyFill="1" applyBorder="1" applyAlignment="1">
      <alignment horizontal="center" wrapText="1"/>
    </xf>
    <xf numFmtId="0" fontId="29" fillId="9" borderId="4" xfId="0" applyFont="1" applyFill="1" applyBorder="1" applyAlignment="1">
      <alignment horizontal="center" wrapText="1"/>
    </xf>
    <xf numFmtId="0" fontId="22" fillId="16" borderId="4" xfId="0" applyFont="1" applyFill="1" applyBorder="1" applyAlignment="1">
      <alignment horizontal="center" wrapText="1"/>
    </xf>
    <xf numFmtId="0" fontId="0" fillId="14" borderId="4" xfId="0" applyFill="1" applyBorder="1" applyAlignment="1" applyProtection="1">
      <alignment horizontal="center" wrapText="1"/>
      <protection locked="0"/>
    </xf>
    <xf numFmtId="0" fontId="6" fillId="0" borderId="0" xfId="0" applyFont="1" applyFill="1" applyAlignment="1" applyProtection="1">
      <alignment horizontal="center" wrapText="1"/>
      <protection locked="0"/>
    </xf>
    <xf numFmtId="0" fontId="0" fillId="0" borderId="0" xfId="0" applyFill="1" applyAlignment="1">
      <alignment horizontal="center"/>
    </xf>
    <xf numFmtId="0" fontId="0" fillId="0" borderId="0" xfId="0" applyAlignment="1">
      <alignment horizontal="center"/>
    </xf>
    <xf numFmtId="0" fontId="4" fillId="0" borderId="25" xfId="0" applyFont="1" applyFill="1" applyBorder="1" applyAlignment="1">
      <alignment horizontal="center" vertical="center" wrapText="1"/>
    </xf>
    <xf numFmtId="167" fontId="0" fillId="0" borderId="25" xfId="0" applyNumberFormat="1" applyFont="1" applyFill="1" applyBorder="1" applyAlignment="1" applyProtection="1">
      <alignment horizontal="center" vertical="center"/>
    </xf>
    <xf numFmtId="0" fontId="0" fillId="0" borderId="22" xfId="0" applyNumberFormat="1" applyFont="1" applyFill="1" applyBorder="1" applyAlignment="1" applyProtection="1">
      <alignment horizontal="center" vertical="center"/>
    </xf>
    <xf numFmtId="0" fontId="0" fillId="0" borderId="35" xfId="0" applyNumberFormat="1" applyFont="1" applyFill="1" applyBorder="1" applyAlignment="1" applyProtection="1">
      <alignment horizontal="center" vertical="center"/>
    </xf>
    <xf numFmtId="167" fontId="0" fillId="0" borderId="25" xfId="2" applyFont="1" applyFill="1" applyBorder="1" applyAlignment="1" applyProtection="1">
      <alignment horizontal="center" vertical="center"/>
    </xf>
    <xf numFmtId="3" fontId="0" fillId="0" borderId="25" xfId="0" applyNumberFormat="1" applyFont="1" applyFill="1" applyBorder="1" applyAlignment="1" applyProtection="1">
      <alignment horizontal="center" vertical="center" wrapText="1"/>
    </xf>
    <xf numFmtId="0" fontId="0" fillId="18" borderId="0" xfId="0" applyNumberFormat="1" applyFont="1" applyFill="1" applyBorder="1" applyAlignment="1" applyProtection="1">
      <alignment horizontal="center" vertical="center"/>
    </xf>
    <xf numFmtId="0" fontId="4"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14" fontId="15" fillId="0" borderId="0" xfId="0" applyNumberFormat="1" applyFont="1" applyFill="1" applyBorder="1" applyAlignment="1">
      <alignment horizontal="center" vertical="center" wrapText="1"/>
    </xf>
    <xf numFmtId="14" fontId="0" fillId="0" borderId="0" xfId="0" applyNumberFormat="1" applyFill="1"/>
    <xf numFmtId="0" fontId="0" fillId="18" borderId="19" xfId="0" applyFont="1" applyFill="1" applyBorder="1" applyAlignment="1" applyProtection="1">
      <alignment horizontal="center" vertical="center" wrapText="1"/>
      <protection locked="0"/>
    </xf>
    <xf numFmtId="49" fontId="14" fillId="18" borderId="19" xfId="0" applyNumberFormat="1" applyFont="1" applyFill="1" applyBorder="1" applyAlignment="1">
      <alignment horizontal="center" vertical="center"/>
    </xf>
    <xf numFmtId="0" fontId="0" fillId="18" borderId="19" xfId="0" applyFont="1" applyFill="1" applyBorder="1" applyAlignment="1" applyProtection="1">
      <alignment wrapText="1"/>
      <protection locked="0"/>
    </xf>
    <xf numFmtId="0" fontId="15" fillId="18" borderId="19"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4" fillId="18" borderId="19" xfId="0" applyFont="1" applyFill="1" applyBorder="1" applyAlignment="1">
      <alignment horizontal="center" vertical="center" wrapText="1"/>
    </xf>
    <xf numFmtId="14" fontId="15" fillId="18" borderId="25" xfId="0" applyNumberFormat="1" applyFont="1" applyFill="1" applyBorder="1" applyAlignment="1">
      <alignment horizontal="center" vertical="center" wrapText="1"/>
    </xf>
    <xf numFmtId="0" fontId="0" fillId="18" borderId="19" xfId="0" applyFill="1" applyBorder="1" applyAlignment="1">
      <alignment horizontal="center" vertical="center" wrapText="1"/>
    </xf>
    <xf numFmtId="0" fontId="15" fillId="18" borderId="25" xfId="0" applyFont="1" applyFill="1" applyBorder="1" applyAlignment="1">
      <alignment horizontal="center" vertical="center" wrapText="1"/>
    </xf>
    <xf numFmtId="167" fontId="0" fillId="18" borderId="25" xfId="0" applyNumberFormat="1" applyFont="1" applyFill="1" applyBorder="1" applyAlignment="1" applyProtection="1">
      <alignment horizontal="center" vertical="center"/>
    </xf>
    <xf numFmtId="0" fontId="0" fillId="18" borderId="25" xfId="0" applyFont="1" applyFill="1" applyBorder="1" applyAlignment="1">
      <alignment horizontal="center" vertical="center" wrapText="1"/>
    </xf>
    <xf numFmtId="0" fontId="0" fillId="18" borderId="25" xfId="0" applyFill="1" applyBorder="1" applyAlignment="1">
      <alignment horizontal="center" vertical="center" wrapText="1"/>
    </xf>
    <xf numFmtId="0" fontId="0" fillId="18" borderId="25" xfId="0" applyNumberFormat="1" applyFont="1" applyFill="1" applyBorder="1" applyAlignment="1" applyProtection="1">
      <alignment horizontal="center" vertical="center"/>
    </xf>
    <xf numFmtId="167" fontId="0" fillId="18" borderId="25" xfId="2" applyFont="1" applyFill="1" applyBorder="1" applyAlignment="1" applyProtection="1">
      <alignment horizontal="center" vertical="center"/>
    </xf>
    <xf numFmtId="3" fontId="0" fillId="18" borderId="25" xfId="0" applyNumberFormat="1" applyFont="1" applyFill="1" applyBorder="1" applyAlignment="1" applyProtection="1">
      <alignment horizontal="center" vertical="center" wrapText="1"/>
    </xf>
    <xf numFmtId="171" fontId="0" fillId="18" borderId="19" xfId="2" applyNumberFormat="1" applyFont="1" applyFill="1" applyBorder="1" applyAlignment="1" applyProtection="1">
      <alignment horizontal="center" vertical="center" wrapText="1"/>
      <protection locked="0"/>
    </xf>
    <xf numFmtId="167" fontId="0" fillId="18" borderId="19" xfId="2" applyFont="1" applyFill="1" applyBorder="1" applyAlignment="1" applyProtection="1">
      <alignment horizontal="center" vertical="top" wrapText="1"/>
      <protection locked="0"/>
    </xf>
    <xf numFmtId="171" fontId="0" fillId="18" borderId="25" xfId="2" applyNumberFormat="1" applyFont="1" applyFill="1" applyBorder="1" applyAlignment="1" applyProtection="1">
      <alignment horizontal="center" vertical="center" wrapText="1"/>
      <protection locked="0"/>
    </xf>
    <xf numFmtId="0" fontId="0" fillId="10" borderId="24" xfId="0" applyNumberFormat="1" applyFont="1" applyFill="1" applyBorder="1" applyAlignment="1" applyProtection="1">
      <alignment horizontal="center" vertical="center"/>
    </xf>
    <xf numFmtId="0" fontId="0" fillId="10" borderId="0" xfId="0" applyNumberFormat="1" applyFont="1" applyFill="1" applyBorder="1" applyAlignment="1" applyProtection="1">
      <alignment horizontal="center" vertical="center"/>
    </xf>
    <xf numFmtId="167" fontId="0" fillId="0" borderId="25" xfId="0" applyNumberFormat="1" applyFill="1" applyBorder="1" applyAlignment="1" applyProtection="1">
      <alignment wrapText="1"/>
      <protection locked="0"/>
    </xf>
    <xf numFmtId="171" fontId="0" fillId="0" borderId="4" xfId="2" applyNumberFormat="1" applyFont="1" applyFill="1" applyBorder="1" applyAlignment="1" applyProtection="1">
      <alignment wrapText="1"/>
      <protection locked="0"/>
    </xf>
    <xf numFmtId="167" fontId="0" fillId="0" borderId="25" xfId="2" applyFont="1" applyFill="1" applyBorder="1" applyAlignment="1" applyProtection="1">
      <alignment wrapText="1"/>
      <protection locked="0"/>
    </xf>
    <xf numFmtId="0" fontId="22" fillId="19" borderId="25" xfId="0" applyFont="1" applyFill="1" applyBorder="1" applyAlignment="1">
      <alignment horizontal="center" vertical="center"/>
    </xf>
    <xf numFmtId="0" fontId="6" fillId="19" borderId="25" xfId="0" applyFont="1" applyFill="1" applyBorder="1" applyAlignment="1" applyProtection="1">
      <alignment horizontal="center" vertical="center" wrapText="1"/>
      <protection locked="0"/>
    </xf>
    <xf numFmtId="0" fontId="0" fillId="19" borderId="25" xfId="0" applyFill="1" applyBorder="1" applyAlignment="1" applyProtection="1">
      <alignment wrapText="1"/>
      <protection locked="0"/>
    </xf>
    <xf numFmtId="167" fontId="0" fillId="19" borderId="25" xfId="2" applyFont="1" applyFill="1" applyBorder="1" applyAlignment="1" applyProtection="1">
      <alignment wrapText="1"/>
      <protection locked="0"/>
    </xf>
    <xf numFmtId="0" fontId="0" fillId="19" borderId="25" xfId="0" applyFill="1" applyBorder="1" applyAlignment="1" applyProtection="1">
      <alignment horizontal="center" vertical="center" wrapText="1"/>
      <protection locked="0"/>
    </xf>
    <xf numFmtId="0" fontId="0" fillId="19" borderId="25" xfId="0" applyFill="1" applyBorder="1" applyAlignment="1" applyProtection="1">
      <alignment horizontal="center" wrapText="1"/>
      <protection locked="0"/>
    </xf>
    <xf numFmtId="0" fontId="0" fillId="19" borderId="4" xfId="0" applyFill="1" applyBorder="1" applyAlignment="1" applyProtection="1">
      <alignment horizontal="center" vertical="center" wrapText="1"/>
      <protection locked="0"/>
    </xf>
    <xf numFmtId="0" fontId="6" fillId="19" borderId="25" xfId="0" applyFont="1" applyFill="1" applyBorder="1" applyAlignment="1" applyProtection="1">
      <alignment horizontal="right" vertical="center" wrapText="1"/>
      <protection locked="0"/>
    </xf>
    <xf numFmtId="0" fontId="0" fillId="19" borderId="25" xfId="0" applyFill="1" applyBorder="1" applyAlignment="1" applyProtection="1">
      <alignment horizontal="right" vertical="center" wrapText="1"/>
      <protection locked="0"/>
    </xf>
    <xf numFmtId="167" fontId="6" fillId="19" borderId="4" xfId="2" applyFont="1" applyFill="1" applyBorder="1" applyAlignment="1">
      <alignment horizontal="right" vertical="center" wrapText="1"/>
    </xf>
    <xf numFmtId="167" fontId="0" fillId="19" borderId="4" xfId="0" applyNumberFormat="1" applyFill="1" applyBorder="1" applyAlignment="1" applyProtection="1">
      <alignment horizontal="right" vertical="center" wrapText="1"/>
      <protection locked="0"/>
    </xf>
    <xf numFmtId="175" fontId="0" fillId="19" borderId="25" xfId="0" applyNumberFormat="1" applyFill="1" applyBorder="1" applyAlignment="1" applyProtection="1">
      <alignment horizontal="right" vertical="center" wrapText="1"/>
      <protection locked="0"/>
    </xf>
    <xf numFmtId="167" fontId="0" fillId="19" borderId="25" xfId="2" applyFont="1" applyFill="1" applyBorder="1" applyAlignment="1" applyProtection="1">
      <alignment horizontal="right" vertical="center" wrapText="1"/>
      <protection locked="0"/>
    </xf>
    <xf numFmtId="167" fontId="6" fillId="0" borderId="0" xfId="2" applyFont="1" applyAlignment="1" applyProtection="1">
      <alignment horizontal="right" vertical="center" wrapText="1"/>
      <protection locked="0"/>
    </xf>
    <xf numFmtId="167" fontId="0" fillId="0" borderId="0" xfId="0" applyNumberFormat="1" applyAlignment="1">
      <alignment horizontal="right" vertical="center"/>
    </xf>
    <xf numFmtId="0" fontId="0" fillId="0" borderId="0" xfId="0" applyAlignment="1">
      <alignment horizontal="right" vertical="center"/>
    </xf>
    <xf numFmtId="0" fontId="6" fillId="19" borderId="4" xfId="0" applyFont="1" applyFill="1" applyBorder="1" applyAlignment="1" applyProtection="1">
      <alignment horizontal="center" vertical="center" wrapText="1"/>
      <protection locked="0"/>
    </xf>
    <xf numFmtId="0" fontId="0" fillId="17" borderId="4" xfId="0" applyFill="1" applyBorder="1" applyAlignment="1" applyProtection="1">
      <alignment wrapText="1"/>
      <protection locked="0"/>
    </xf>
    <xf numFmtId="167" fontId="0" fillId="17" borderId="4" xfId="2" applyFont="1" applyFill="1" applyBorder="1" applyAlignment="1" applyProtection="1">
      <alignment wrapText="1"/>
      <protection locked="0"/>
    </xf>
    <xf numFmtId="0" fontId="6" fillId="17" borderId="4" xfId="0" applyFont="1" applyFill="1" applyBorder="1" applyAlignment="1" applyProtection="1">
      <alignment horizontal="left" vertical="center" wrapText="1"/>
      <protection locked="0"/>
    </xf>
    <xf numFmtId="0" fontId="0" fillId="17" borderId="25" xfId="0" applyFill="1" applyBorder="1" applyAlignment="1" applyProtection="1">
      <alignment wrapText="1"/>
      <protection locked="0"/>
    </xf>
    <xf numFmtId="167" fontId="4" fillId="17" borderId="25" xfId="2" applyFont="1" applyFill="1" applyBorder="1" applyAlignment="1" applyProtection="1">
      <alignment wrapText="1"/>
      <protection locked="0"/>
    </xf>
    <xf numFmtId="14" fontId="7" fillId="17" borderId="25" xfId="0" applyNumberFormat="1" applyFont="1" applyFill="1" applyBorder="1" applyAlignment="1">
      <alignment horizontal="center" vertical="center" wrapText="1"/>
    </xf>
    <xf numFmtId="0" fontId="6" fillId="17" borderId="4" xfId="0" applyFont="1" applyFill="1" applyBorder="1" applyAlignment="1">
      <alignment horizontal="center" vertical="center" wrapText="1"/>
    </xf>
    <xf numFmtId="167" fontId="7" fillId="17" borderId="25" xfId="2" applyFont="1" applyFill="1" applyBorder="1" applyAlignment="1">
      <alignment horizontal="center" vertical="center" wrapText="1"/>
    </xf>
    <xf numFmtId="167" fontId="0" fillId="19" borderId="25" xfId="2" applyFont="1" applyFill="1" applyBorder="1" applyAlignment="1" applyProtection="1">
      <alignment horizontal="center" vertical="center" wrapText="1"/>
      <protection locked="0"/>
    </xf>
    <xf numFmtId="0" fontId="4" fillId="0" borderId="19" xfId="0" applyFont="1" applyBorder="1" applyAlignment="1">
      <alignment horizontal="center" vertical="center" wrapText="1"/>
    </xf>
    <xf numFmtId="3" fontId="0" fillId="0" borderId="25" xfId="0" applyNumberFormat="1" applyBorder="1" applyAlignment="1">
      <alignment horizontal="center" vertical="center" wrapText="1"/>
    </xf>
    <xf numFmtId="0" fontId="15" fillId="0" borderId="25" xfId="0" applyFont="1" applyBorder="1" applyAlignment="1">
      <alignment horizontal="center" vertical="center" wrapText="1"/>
    </xf>
    <xf numFmtId="167" fontId="6" fillId="19" borderId="25" xfId="0" applyNumberFormat="1" applyFont="1" applyFill="1" applyBorder="1" applyAlignment="1" applyProtection="1">
      <alignment horizontal="right" vertical="center" wrapText="1"/>
    </xf>
    <xf numFmtId="167" fontId="0" fillId="19" borderId="25" xfId="0" applyNumberFormat="1" applyFill="1" applyBorder="1" applyAlignment="1" applyProtection="1">
      <alignment horizontal="right" vertical="center" wrapText="1"/>
      <protection locked="0"/>
    </xf>
    <xf numFmtId="175" fontId="0" fillId="19" borderId="25" xfId="0" applyNumberFormat="1" applyFill="1" applyBorder="1" applyAlignment="1" applyProtection="1">
      <alignment horizontal="center" vertical="center" wrapText="1"/>
      <protection locked="0"/>
    </xf>
    <xf numFmtId="14" fontId="0" fillId="19" borderId="25" xfId="0" applyNumberFormat="1" applyFill="1" applyBorder="1" applyAlignment="1" applyProtection="1">
      <alignment horizontal="center" wrapText="1"/>
      <protection locked="0"/>
    </xf>
    <xf numFmtId="0" fontId="0" fillId="6" borderId="25" xfId="0" applyFont="1" applyFill="1" applyBorder="1" applyAlignment="1" applyProtection="1">
      <alignment horizontal="center" vertical="center" wrapText="1"/>
      <protection locked="0"/>
    </xf>
    <xf numFmtId="0" fontId="0" fillId="0" borderId="0" xfId="0" applyAlignment="1">
      <alignment horizontal="center" vertical="center"/>
    </xf>
    <xf numFmtId="0" fontId="26" fillId="2" borderId="4" xfId="3" applyFont="1" applyBorder="1" applyAlignment="1" applyProtection="1">
      <alignment horizontal="center" vertical="center" wrapText="1"/>
      <protection locked="0"/>
    </xf>
    <xf numFmtId="167" fontId="15" fillId="8" borderId="4" xfId="2" applyFont="1" applyFill="1" applyBorder="1" applyAlignment="1">
      <alignment horizontal="center" vertical="center" wrapText="1"/>
    </xf>
    <xf numFmtId="0" fontId="15" fillId="11" borderId="25" xfId="0" applyFont="1" applyFill="1" applyBorder="1" applyAlignment="1">
      <alignment horizontal="left" vertical="center" wrapText="1"/>
    </xf>
    <xf numFmtId="0" fontId="0" fillId="0" borderId="25" xfId="0" applyNumberFormat="1" applyFont="1" applyFill="1" applyBorder="1" applyAlignment="1">
      <alignment horizontal="center" vertical="center" wrapText="1"/>
    </xf>
    <xf numFmtId="0" fontId="15" fillId="11" borderId="4" xfId="0" applyNumberFormat="1" applyFont="1" applyFill="1" applyBorder="1" applyAlignment="1">
      <alignment horizontal="center" vertical="center" wrapText="1"/>
    </xf>
    <xf numFmtId="0" fontId="15" fillId="11" borderId="25" xfId="0" applyNumberFormat="1" applyFont="1" applyFill="1" applyBorder="1" applyAlignment="1">
      <alignment horizontal="center" vertical="center" wrapText="1"/>
    </xf>
    <xf numFmtId="0" fontId="15" fillId="8" borderId="4" xfId="0" applyNumberFormat="1" applyFont="1" applyFill="1" applyBorder="1" applyAlignment="1">
      <alignment horizontal="center" vertical="center" wrapText="1"/>
    </xf>
    <xf numFmtId="167" fontId="6" fillId="7" borderId="4" xfId="0" applyNumberFormat="1" applyFont="1" applyFill="1" applyBorder="1" applyAlignment="1">
      <alignment horizontal="center" vertical="center" wrapText="1"/>
    </xf>
    <xf numFmtId="3" fontId="22" fillId="13" borderId="22" xfId="0" applyNumberFormat="1" applyFont="1" applyFill="1" applyBorder="1" applyAlignment="1" applyProtection="1">
      <alignment horizontal="center" vertical="center" wrapText="1"/>
    </xf>
    <xf numFmtId="0" fontId="22" fillId="11" borderId="25" xfId="0" applyNumberFormat="1" applyFont="1" applyFill="1" applyBorder="1" applyAlignment="1">
      <alignment horizontal="center" vertical="center" wrapText="1"/>
    </xf>
    <xf numFmtId="3" fontId="6" fillId="11" borderId="20" xfId="0" applyNumberFormat="1" applyFont="1" applyFill="1" applyBorder="1" applyAlignment="1" applyProtection="1">
      <alignment horizontal="center" vertical="center" wrapText="1"/>
    </xf>
    <xf numFmtId="167" fontId="22" fillId="17" borderId="25" xfId="2" applyFont="1" applyFill="1" applyBorder="1" applyAlignment="1">
      <alignment horizontal="center" vertical="center" wrapText="1"/>
    </xf>
    <xf numFmtId="0" fontId="0" fillId="0" borderId="4" xfId="0" applyFont="1" applyBorder="1" applyAlignment="1" applyProtection="1">
      <alignment wrapText="1"/>
      <protection locked="0"/>
    </xf>
    <xf numFmtId="0" fontId="0" fillId="0" borderId="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5" xfId="0" applyFont="1" applyBorder="1" applyAlignment="1" applyProtection="1">
      <alignment wrapText="1"/>
      <protection locked="0"/>
    </xf>
    <xf numFmtId="0" fontId="0" fillId="17" borderId="4" xfId="0" applyFont="1" applyFill="1" applyBorder="1" applyAlignment="1" applyProtection="1">
      <alignment vertical="center" wrapText="1"/>
      <protection locked="0"/>
    </xf>
    <xf numFmtId="167" fontId="6" fillId="17" borderId="25" xfId="2" applyFont="1" applyFill="1" applyBorder="1" applyAlignment="1">
      <alignment horizontal="center" vertical="center" wrapText="1"/>
    </xf>
    <xf numFmtId="0" fontId="6" fillId="17" borderId="25" xfId="0" applyFont="1" applyFill="1" applyBorder="1" applyAlignment="1">
      <alignment horizontal="center" vertical="center" wrapText="1"/>
    </xf>
    <xf numFmtId="167" fontId="6" fillId="17" borderId="25" xfId="0" applyNumberFormat="1" applyFont="1" applyFill="1" applyBorder="1" applyAlignment="1">
      <alignment horizontal="center" vertical="center" wrapText="1"/>
    </xf>
    <xf numFmtId="167" fontId="4" fillId="17" borderId="25" xfId="2" applyFont="1" applyFill="1" applyBorder="1" applyAlignment="1">
      <alignment horizontal="center" vertical="center" wrapText="1"/>
    </xf>
    <xf numFmtId="14" fontId="6" fillId="17" borderId="25" xfId="0" applyNumberFormat="1" applyFont="1" applyFill="1" applyBorder="1" applyAlignment="1">
      <alignment horizontal="center" vertical="center" wrapText="1"/>
    </xf>
    <xf numFmtId="43" fontId="0" fillId="0" borderId="0" xfId="0" applyNumberFormat="1"/>
    <xf numFmtId="171" fontId="22" fillId="17" borderId="25" xfId="2" applyNumberFormat="1" applyFont="1" applyFill="1" applyBorder="1" applyAlignment="1">
      <alignment horizontal="center" vertical="center" wrapText="1"/>
    </xf>
    <xf numFmtId="10" fontId="0" fillId="0" borderId="0" xfId="0" applyNumberFormat="1"/>
    <xf numFmtId="0" fontId="4" fillId="21" borderId="0" xfId="0" applyFont="1" applyFill="1"/>
    <xf numFmtId="167" fontId="4" fillId="21" borderId="0" xfId="0" applyNumberFormat="1" applyFont="1" applyFill="1"/>
    <xf numFmtId="0" fontId="4" fillId="20" borderId="0" xfId="0" applyFont="1" applyFill="1"/>
    <xf numFmtId="10" fontId="4" fillId="20" borderId="0" xfId="0" applyNumberFormat="1" applyFont="1" applyFill="1"/>
    <xf numFmtId="176" fontId="0" fillId="0" borderId="0" xfId="0" applyNumberFormat="1"/>
    <xf numFmtId="2" fontId="0" fillId="0" borderId="0" xfId="0" applyNumberFormat="1"/>
    <xf numFmtId="0" fontId="0" fillId="0" borderId="35" xfId="0" applyFont="1" applyFill="1" applyBorder="1" applyAlignment="1">
      <alignment horizontal="center" vertical="center" wrapText="1"/>
    </xf>
    <xf numFmtId="167" fontId="0" fillId="0" borderId="35" xfId="2" applyFont="1" applyBorder="1" applyAlignment="1" applyProtection="1">
      <alignment horizontal="center" vertical="top" wrapText="1"/>
      <protection locked="0"/>
    </xf>
    <xf numFmtId="0" fontId="0" fillId="11" borderId="25" xfId="0" applyNumberFormat="1" applyFont="1" applyFill="1" applyBorder="1" applyAlignment="1" applyProtection="1">
      <alignment horizontal="center" vertical="center"/>
    </xf>
    <xf numFmtId="0" fontId="0" fillId="11" borderId="25" xfId="0" applyNumberFormat="1" applyFont="1" applyFill="1" applyBorder="1" applyAlignment="1" applyProtection="1">
      <alignment horizontal="center" vertical="center" wrapText="1"/>
    </xf>
    <xf numFmtId="0" fontId="0" fillId="0" borderId="35" xfId="0" applyFill="1" applyBorder="1" applyAlignment="1">
      <alignment horizontal="center" vertical="center" wrapText="1"/>
    </xf>
    <xf numFmtId="0" fontId="15" fillId="11" borderId="25" xfId="0" applyFont="1" applyFill="1" applyBorder="1" applyAlignment="1">
      <alignment horizontal="center" vertical="center" wrapText="1"/>
    </xf>
    <xf numFmtId="49" fontId="14" fillId="0" borderId="0" xfId="0" applyNumberFormat="1" applyFont="1" applyFill="1" applyBorder="1" applyAlignment="1">
      <alignment horizontal="center" vertical="center"/>
    </xf>
    <xf numFmtId="0" fontId="18" fillId="11" borderId="25"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0" fillId="14" borderId="25" xfId="0" applyFill="1" applyBorder="1"/>
    <xf numFmtId="14" fontId="0" fillId="14" borderId="25" xfId="0" applyNumberFormat="1" applyFont="1" applyFill="1" applyBorder="1" applyAlignment="1">
      <alignment horizontal="center" vertical="center" wrapText="1"/>
    </xf>
    <xf numFmtId="167" fontId="0" fillId="14" borderId="25" xfId="2" applyFont="1" applyFill="1" applyBorder="1" applyAlignment="1">
      <alignment horizontal="center" vertical="center" wrapText="1"/>
    </xf>
    <xf numFmtId="167" fontId="0" fillId="14" borderId="25" xfId="2" applyFont="1" applyFill="1" applyBorder="1" applyAlignment="1" applyProtection="1">
      <alignment horizontal="center" vertical="top" wrapText="1"/>
      <protection locked="0"/>
    </xf>
    <xf numFmtId="167" fontId="0" fillId="14" borderId="25" xfId="2" applyFont="1" applyFill="1" applyBorder="1" applyAlignment="1" applyProtection="1">
      <alignment horizontal="center" vertical="center" wrapText="1"/>
      <protection locked="0"/>
    </xf>
    <xf numFmtId="167" fontId="0" fillId="14" borderId="21" xfId="2" applyFont="1" applyFill="1" applyBorder="1" applyAlignment="1" applyProtection="1">
      <alignment horizontal="center" vertical="top" wrapText="1"/>
      <protection locked="0"/>
    </xf>
    <xf numFmtId="167" fontId="6" fillId="14" borderId="0" xfId="0" applyNumberFormat="1" applyFont="1" applyFill="1" applyBorder="1" applyAlignment="1" applyProtection="1">
      <alignment vertical="center" wrapText="1"/>
      <protection locked="0"/>
    </xf>
    <xf numFmtId="171" fontId="0" fillId="14" borderId="0" xfId="0" applyNumberFormat="1" applyFill="1"/>
    <xf numFmtId="0" fontId="0" fillId="14" borderId="0" xfId="0" applyFill="1"/>
    <xf numFmtId="0" fontId="4" fillId="14" borderId="0" xfId="0" applyFont="1" applyFill="1"/>
    <xf numFmtId="0" fontId="0" fillId="14" borderId="25" xfId="0" applyFill="1" applyBorder="1" applyAlignment="1">
      <alignment horizontal="center"/>
    </xf>
    <xf numFmtId="167" fontId="6" fillId="14" borderId="0" xfId="0" applyNumberFormat="1" applyFont="1" applyFill="1" applyBorder="1" applyAlignment="1" applyProtection="1">
      <alignment horizontal="center" vertical="center" wrapText="1"/>
      <protection locked="0"/>
    </xf>
    <xf numFmtId="171" fontId="0" fillId="14" borderId="0" xfId="0" applyNumberFormat="1" applyFill="1" applyAlignment="1">
      <alignment horizontal="center"/>
    </xf>
    <xf numFmtId="0" fontId="0" fillId="14" borderId="0" xfId="0" applyFill="1" applyAlignment="1">
      <alignment horizontal="center"/>
    </xf>
    <xf numFmtId="0" fontId="4" fillId="14" borderId="0" xfId="0" applyFont="1" applyFill="1" applyAlignment="1">
      <alignment horizontal="center"/>
    </xf>
    <xf numFmtId="0" fontId="0" fillId="14" borderId="25" xfId="0" applyFill="1" applyBorder="1" applyAlignment="1">
      <alignment horizontal="center" vertical="center"/>
    </xf>
    <xf numFmtId="3" fontId="0" fillId="14" borderId="25" xfId="0" applyNumberFormat="1" applyFill="1" applyBorder="1"/>
    <xf numFmtId="3" fontId="0" fillId="14" borderId="25" xfId="0" applyNumberFormat="1" applyFill="1" applyBorder="1" applyAlignment="1">
      <alignment horizontal="center" vertical="center"/>
    </xf>
    <xf numFmtId="0" fontId="0" fillId="14" borderId="21" xfId="0" applyFont="1" applyFill="1" applyBorder="1" applyAlignment="1" applyProtection="1">
      <alignment horizontal="center" vertical="center" wrapText="1"/>
      <protection locked="0"/>
    </xf>
    <xf numFmtId="49" fontId="14" fillId="14" borderId="28" xfId="0" applyNumberFormat="1" applyFont="1" applyFill="1" applyBorder="1" applyAlignment="1">
      <alignment horizontal="center" vertical="center"/>
    </xf>
    <xf numFmtId="0" fontId="6" fillId="14" borderId="21" xfId="0" applyFont="1" applyFill="1" applyBorder="1" applyAlignment="1" applyProtection="1">
      <alignment horizontal="center" wrapText="1"/>
      <protection locked="0"/>
    </xf>
    <xf numFmtId="0" fontId="15" fillId="14" borderId="21" xfId="0" applyFont="1" applyFill="1" applyBorder="1" applyAlignment="1">
      <alignment horizontal="center" vertical="center" wrapText="1"/>
    </xf>
    <xf numFmtId="0" fontId="18" fillId="14" borderId="21" xfId="0" applyFont="1" applyFill="1" applyBorder="1" applyAlignment="1">
      <alignment horizontal="center" vertical="center" wrapText="1"/>
    </xf>
    <xf numFmtId="14" fontId="0" fillId="14" borderId="21" xfId="0" applyNumberFormat="1" applyFont="1" applyFill="1" applyBorder="1" applyAlignment="1">
      <alignment horizontal="center" vertical="center" wrapText="1"/>
    </xf>
    <xf numFmtId="0" fontId="0" fillId="14" borderId="21" xfId="0" applyFont="1" applyFill="1" applyBorder="1" applyAlignment="1">
      <alignment horizontal="center" vertical="center" wrapText="1"/>
    </xf>
    <xf numFmtId="167" fontId="15" fillId="14" borderId="21" xfId="2" applyFont="1" applyFill="1" applyBorder="1" applyAlignment="1">
      <alignment horizontal="center" vertical="center" wrapText="1"/>
    </xf>
    <xf numFmtId="167" fontId="0" fillId="14" borderId="21" xfId="2"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21" xfId="0" applyFill="1" applyBorder="1" applyAlignment="1">
      <alignment horizontal="center" vertical="center"/>
    </xf>
    <xf numFmtId="0" fontId="0" fillId="14" borderId="1" xfId="0" applyFont="1" applyFill="1" applyBorder="1" applyAlignment="1">
      <alignment horizontal="center" vertical="center" wrapText="1"/>
    </xf>
    <xf numFmtId="167" fontId="0" fillId="14" borderId="1" xfId="2" applyFont="1" applyFill="1" applyBorder="1" applyAlignment="1" applyProtection="1">
      <alignment horizontal="center" vertical="top" wrapText="1"/>
      <protection locked="0"/>
    </xf>
    <xf numFmtId="167" fontId="0" fillId="14" borderId="21" xfId="2" applyFont="1" applyFill="1" applyBorder="1" applyAlignment="1" applyProtection="1">
      <alignment horizontal="center" vertical="center" wrapText="1"/>
      <protection locked="0"/>
    </xf>
    <xf numFmtId="0" fontId="0" fillId="14" borderId="19" xfId="0" applyFont="1" applyFill="1" applyBorder="1" applyAlignment="1" applyProtection="1">
      <alignment horizontal="center" vertical="center" wrapText="1"/>
      <protection locked="0"/>
    </xf>
    <xf numFmtId="49" fontId="14" fillId="14" borderId="36" xfId="0" applyNumberFormat="1" applyFont="1" applyFill="1" applyBorder="1" applyAlignment="1">
      <alignment horizontal="center" vertical="center"/>
    </xf>
    <xf numFmtId="0" fontId="6" fillId="14" borderId="19" xfId="0" applyFont="1" applyFill="1" applyBorder="1" applyAlignment="1" applyProtection="1">
      <alignment wrapText="1"/>
      <protection locked="0"/>
    </xf>
    <xf numFmtId="0" fontId="15" fillId="14" borderId="19" xfId="0" applyFont="1" applyFill="1" applyBorder="1" applyAlignment="1">
      <alignment horizontal="center" vertical="center" wrapText="1"/>
    </xf>
    <xf numFmtId="14" fontId="0" fillId="14" borderId="19" xfId="0" applyNumberFormat="1" applyFont="1" applyFill="1" applyBorder="1" applyAlignment="1">
      <alignment horizontal="center" vertical="center" wrapText="1"/>
    </xf>
    <xf numFmtId="0" fontId="0" fillId="14" borderId="19" xfId="0" applyFont="1" applyFill="1" applyBorder="1" applyAlignment="1">
      <alignment horizontal="center" vertical="center" wrapText="1"/>
    </xf>
    <xf numFmtId="0" fontId="0" fillId="14" borderId="8" xfId="0" applyFont="1" applyFill="1" applyBorder="1" applyAlignment="1">
      <alignment horizontal="center" vertical="center" wrapText="1"/>
    </xf>
    <xf numFmtId="167" fontId="0" fillId="14" borderId="19" xfId="2" applyFont="1" applyFill="1" applyBorder="1" applyAlignment="1">
      <alignment horizontal="center" vertical="center" wrapText="1"/>
    </xf>
    <xf numFmtId="0" fontId="0" fillId="14" borderId="7" xfId="0" applyFont="1" applyFill="1" applyBorder="1" applyAlignment="1">
      <alignment horizontal="center" vertical="center" wrapText="1"/>
    </xf>
    <xf numFmtId="167" fontId="0" fillId="14" borderId="7" xfId="2" applyFont="1" applyFill="1" applyBorder="1" applyAlignment="1" applyProtection="1">
      <alignment horizontal="center" vertical="top" wrapText="1"/>
      <protection locked="0"/>
    </xf>
    <xf numFmtId="167" fontId="0" fillId="14" borderId="19" xfId="2" applyFont="1" applyFill="1" applyBorder="1" applyAlignment="1" applyProtection="1">
      <alignment horizontal="center" vertical="top" wrapText="1"/>
      <protection locked="0"/>
    </xf>
    <xf numFmtId="167" fontId="0" fillId="14" borderId="19" xfId="2" applyFont="1" applyFill="1" applyBorder="1" applyAlignment="1" applyProtection="1">
      <alignment horizontal="center" vertical="center" wrapText="1"/>
      <protection locked="0"/>
    </xf>
    <xf numFmtId="167" fontId="0" fillId="14" borderId="30" xfId="2" applyFont="1" applyFill="1" applyBorder="1" applyAlignment="1" applyProtection="1">
      <alignment horizontal="center" vertical="top" wrapText="1"/>
      <protection locked="0"/>
    </xf>
    <xf numFmtId="0" fontId="0" fillId="14" borderId="25" xfId="0" applyFont="1" applyFill="1" applyBorder="1" applyAlignment="1" applyProtection="1">
      <alignment horizontal="center" vertical="center" wrapText="1"/>
      <protection locked="0"/>
    </xf>
    <xf numFmtId="49" fontId="14" fillId="14" borderId="25" xfId="0" applyNumberFormat="1" applyFont="1" applyFill="1" applyBorder="1" applyAlignment="1">
      <alignment horizontal="center" vertical="center"/>
    </xf>
    <xf numFmtId="167" fontId="6" fillId="14" borderId="25" xfId="0" applyNumberFormat="1" applyFont="1" applyFill="1" applyBorder="1" applyAlignment="1" applyProtection="1">
      <alignment vertical="center" wrapText="1"/>
      <protection locked="0"/>
    </xf>
    <xf numFmtId="171" fontId="0" fillId="14" borderId="25" xfId="0" applyNumberFormat="1" applyFill="1" applyBorder="1"/>
    <xf numFmtId="0" fontId="4" fillId="14" borderId="25" xfId="0" applyFont="1" applyFill="1" applyBorder="1"/>
    <xf numFmtId="0" fontId="7" fillId="0" borderId="0" xfId="0" applyFont="1" applyFill="1" applyAlignment="1" applyProtection="1">
      <alignment wrapText="1"/>
      <protection locked="0"/>
    </xf>
    <xf numFmtId="0" fontId="0" fillId="0" borderId="4" xfId="0" applyFill="1" applyBorder="1" applyAlignment="1" applyProtection="1">
      <alignment wrapText="1"/>
      <protection locked="0"/>
    </xf>
    <xf numFmtId="0" fontId="0" fillId="0" borderId="0" xfId="0" applyBorder="1" applyAlignment="1" applyProtection="1">
      <alignment wrapText="1"/>
      <protection locked="0"/>
    </xf>
    <xf numFmtId="0" fontId="0" fillId="0" borderId="0" xfId="0"/>
    <xf numFmtId="0" fontId="0" fillId="0" borderId="0" xfId="0" applyFill="1"/>
    <xf numFmtId="0" fontId="15" fillId="0" borderId="2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4" fillId="8" borderId="0" xfId="0" applyFont="1" applyFill="1"/>
    <xf numFmtId="0" fontId="4" fillId="0" borderId="0" xfId="0" applyFont="1" applyFill="1"/>
    <xf numFmtId="0" fontId="0" fillId="0" borderId="25" xfId="0" applyBorder="1" applyAlignment="1" applyProtection="1">
      <alignment wrapText="1"/>
      <protection locked="0"/>
    </xf>
    <xf numFmtId="0" fontId="0" fillId="0" borderId="25" xfId="0" applyBorder="1" applyAlignment="1" applyProtection="1">
      <alignment vertical="center" wrapText="1"/>
      <protection locked="0"/>
    </xf>
    <xf numFmtId="167" fontId="0" fillId="0" borderId="25" xfId="2" applyFont="1" applyBorder="1" applyAlignment="1" applyProtection="1">
      <alignment wrapText="1"/>
      <protection locked="0"/>
    </xf>
    <xf numFmtId="167" fontId="0" fillId="0" borderId="25" xfId="2" applyFont="1" applyFill="1" applyBorder="1" applyAlignment="1" applyProtection="1">
      <alignment wrapText="1"/>
      <protection locked="0"/>
    </xf>
    <xf numFmtId="0" fontId="0" fillId="0" borderId="25" xfId="0" applyFill="1" applyBorder="1" applyAlignment="1" applyProtection="1">
      <alignment horizontal="center" vertical="center" wrapText="1"/>
      <protection locked="0"/>
    </xf>
    <xf numFmtId="0" fontId="0" fillId="0" borderId="25" xfId="0" applyFill="1" applyBorder="1" applyAlignment="1" applyProtection="1">
      <alignment wrapText="1"/>
      <protection locked="0"/>
    </xf>
    <xf numFmtId="0" fontId="15" fillId="17" borderId="25" xfId="0" applyFont="1" applyFill="1" applyBorder="1" applyAlignment="1">
      <alignment horizontal="center" vertical="center" wrapText="1"/>
    </xf>
    <xf numFmtId="0" fontId="0" fillId="17" borderId="25" xfId="0" applyFont="1" applyFill="1" applyBorder="1" applyAlignment="1">
      <alignment horizontal="center" vertical="center" wrapText="1"/>
    </xf>
    <xf numFmtId="0" fontId="6" fillId="0" borderId="38" xfId="0" applyFont="1" applyFill="1" applyBorder="1" applyAlignment="1">
      <alignment horizontal="center" vertical="center" wrapText="1"/>
    </xf>
    <xf numFmtId="167" fontId="6" fillId="0" borderId="38" xfId="2" applyFont="1" applyBorder="1" applyAlignment="1" applyProtection="1">
      <alignment horizontal="center" vertical="center" wrapText="1"/>
      <protection locked="0"/>
    </xf>
    <xf numFmtId="0" fontId="0" fillId="0" borderId="38" xfId="0" applyBorder="1" applyAlignment="1" applyProtection="1">
      <alignment wrapText="1"/>
      <protection locked="0"/>
    </xf>
    <xf numFmtId="0" fontId="0" fillId="0" borderId="38" xfId="0" applyFill="1" applyBorder="1" applyAlignment="1" applyProtection="1">
      <alignment horizontal="center" vertical="center" wrapText="1"/>
      <protection locked="0"/>
    </xf>
    <xf numFmtId="167" fontId="0" fillId="0" borderId="38" xfId="2" applyFont="1" applyBorder="1" applyAlignment="1" applyProtection="1">
      <alignment wrapText="1"/>
      <protection locked="0"/>
    </xf>
    <xf numFmtId="0" fontId="22" fillId="6" borderId="25" xfId="0" applyFont="1" applyFill="1" applyBorder="1" applyAlignment="1">
      <alignment horizontal="center" vertical="center"/>
    </xf>
    <xf numFmtId="14" fontId="6" fillId="0" borderId="38" xfId="0" applyNumberFormat="1" applyFont="1" applyFill="1" applyBorder="1" applyAlignment="1">
      <alignment horizontal="center" vertical="center" wrapText="1"/>
    </xf>
    <xf numFmtId="0" fontId="6" fillId="5" borderId="4" xfId="0" applyFont="1" applyFill="1" applyBorder="1" applyAlignment="1" applyProtection="1">
      <alignment horizontal="center" vertical="center" wrapText="1"/>
      <protection locked="0"/>
    </xf>
    <xf numFmtId="0" fontId="0" fillId="0" borderId="38" xfId="0" applyFont="1" applyBorder="1" applyAlignment="1" applyProtection="1">
      <alignment wrapText="1"/>
      <protection locked="0"/>
    </xf>
    <xf numFmtId="0" fontId="0" fillId="0" borderId="38" xfId="0" applyFill="1" applyBorder="1" applyAlignment="1">
      <alignment horizontal="center" vertical="center" wrapText="1"/>
    </xf>
    <xf numFmtId="14" fontId="6" fillId="0" borderId="0" xfId="0" applyNumberFormat="1" applyFont="1" applyBorder="1" applyAlignment="1" applyProtection="1">
      <alignment horizontal="center" wrapText="1"/>
      <protection locked="0"/>
    </xf>
    <xf numFmtId="14" fontId="7" fillId="0" borderId="0" xfId="0" applyNumberFormat="1" applyFont="1" applyBorder="1" applyAlignment="1" applyProtection="1">
      <alignment horizontal="center" wrapText="1"/>
      <protection locked="0"/>
    </xf>
    <xf numFmtId="0" fontId="0" fillId="0" borderId="38" xfId="0" applyNumberFormat="1" applyFont="1" applyFill="1" applyBorder="1" applyAlignment="1" applyProtection="1">
      <alignment horizontal="center" vertical="center"/>
    </xf>
    <xf numFmtId="0" fontId="15" fillId="0" borderId="38" xfId="0" applyFont="1" applyFill="1" applyBorder="1" applyAlignment="1">
      <alignment horizontal="center" vertical="center" wrapText="1"/>
    </xf>
    <xf numFmtId="171" fontId="0" fillId="0" borderId="38" xfId="2"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wrapText="1"/>
      <protection locked="0"/>
    </xf>
    <xf numFmtId="167" fontId="0" fillId="0" borderId="38" xfId="2" applyFont="1" applyFill="1" applyBorder="1" applyAlignment="1" applyProtection="1">
      <alignment wrapText="1"/>
      <protection locked="0"/>
    </xf>
    <xf numFmtId="0" fontId="6" fillId="17" borderId="38" xfId="0" applyFont="1" applyFill="1" applyBorder="1" applyAlignment="1">
      <alignment horizontal="center" vertical="center" wrapText="1"/>
    </xf>
    <xf numFmtId="0" fontId="6" fillId="0" borderId="38" xfId="0" applyFont="1" applyBorder="1" applyAlignment="1" applyProtection="1">
      <alignment wrapText="1"/>
      <protection locked="0"/>
    </xf>
    <xf numFmtId="14" fontId="0" fillId="0" borderId="38"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167" fontId="15" fillId="0" borderId="38" xfId="2" applyFont="1" applyFill="1" applyBorder="1" applyAlignment="1">
      <alignment horizontal="center" vertical="center" wrapText="1"/>
    </xf>
    <xf numFmtId="167" fontId="0" fillId="0" borderId="38" xfId="2" applyFont="1" applyBorder="1" applyAlignment="1" applyProtection="1">
      <alignment horizontal="center" vertical="top" wrapText="1"/>
      <protection locked="0"/>
    </xf>
    <xf numFmtId="167" fontId="0" fillId="0" borderId="38" xfId="2" applyFont="1" applyBorder="1" applyAlignment="1" applyProtection="1">
      <alignment horizontal="center" vertical="center" wrapText="1"/>
      <protection locked="0"/>
    </xf>
    <xf numFmtId="0" fontId="22" fillId="0" borderId="38" xfId="0" applyFont="1" applyFill="1" applyBorder="1" applyAlignment="1">
      <alignment horizontal="center" vertical="center" wrapText="1"/>
    </xf>
    <xf numFmtId="167" fontId="0" fillId="0" borderId="38" xfId="2" applyFont="1" applyFill="1" applyBorder="1" applyAlignment="1" applyProtection="1">
      <alignment horizontal="center" vertical="top" wrapText="1"/>
      <protection locked="0"/>
    </xf>
    <xf numFmtId="167" fontId="6" fillId="0" borderId="38" xfId="2" applyFont="1" applyFill="1" applyBorder="1" applyAlignment="1" applyProtection="1">
      <alignment horizontal="center" vertical="center" wrapText="1"/>
      <protection locked="0"/>
    </xf>
    <xf numFmtId="167" fontId="0" fillId="0" borderId="38" xfId="2" applyFont="1" applyFill="1" applyBorder="1" applyAlignment="1" applyProtection="1">
      <alignment horizontal="center" vertical="center" wrapText="1"/>
      <protection locked="0"/>
    </xf>
    <xf numFmtId="0" fontId="0" fillId="0" borderId="38" xfId="0" applyFill="1" applyBorder="1" applyAlignment="1">
      <alignment horizontal="center" vertical="center"/>
    </xf>
    <xf numFmtId="0" fontId="6" fillId="6" borderId="38" xfId="0" applyFont="1" applyFill="1" applyBorder="1" applyAlignment="1" applyProtection="1">
      <alignment horizontal="center" vertical="center" wrapText="1"/>
      <protection locked="0"/>
    </xf>
    <xf numFmtId="49" fontId="21" fillId="0" borderId="38" xfId="0" applyNumberFormat="1" applyFont="1" applyFill="1" applyBorder="1" applyAlignment="1">
      <alignment horizontal="center" vertical="center"/>
    </xf>
    <xf numFmtId="167" fontId="0" fillId="0" borderId="38" xfId="2" applyFont="1" applyFill="1" applyBorder="1" applyAlignment="1">
      <alignment horizontal="center" vertical="center"/>
    </xf>
    <xf numFmtId="0" fontId="6"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0" fillId="0" borderId="38" xfId="0" applyBorder="1" applyAlignment="1">
      <alignment horizontal="center" vertical="center"/>
    </xf>
    <xf numFmtId="0" fontId="22" fillId="11" borderId="38" xfId="0" applyNumberFormat="1" applyFont="1" applyFill="1" applyBorder="1" applyAlignment="1">
      <alignment horizontal="center" vertical="center" wrapText="1"/>
    </xf>
    <xf numFmtId="0" fontId="0" fillId="8" borderId="38" xfId="0" applyFill="1" applyBorder="1" applyAlignment="1">
      <alignment vertical="center"/>
    </xf>
    <xf numFmtId="14" fontId="6" fillId="17" borderId="38" xfId="0" applyNumberFormat="1" applyFont="1" applyFill="1" applyBorder="1" applyAlignment="1">
      <alignment horizontal="center" vertical="center" wrapText="1"/>
    </xf>
    <xf numFmtId="3" fontId="6" fillId="17" borderId="38" xfId="0" applyNumberFormat="1" applyFont="1" applyFill="1" applyBorder="1" applyAlignment="1" applyProtection="1">
      <alignment horizontal="center" vertical="center" wrapText="1"/>
    </xf>
    <xf numFmtId="0" fontId="0" fillId="0" borderId="38" xfId="0" applyBorder="1" applyAlignment="1">
      <alignment horizontal="center" vertical="center" wrapText="1"/>
    </xf>
    <xf numFmtId="167" fontId="6" fillId="17" borderId="38" xfId="2" applyFont="1" applyFill="1" applyBorder="1" applyAlignment="1">
      <alignment horizontal="center" vertical="center" wrapText="1"/>
    </xf>
    <xf numFmtId="0" fontId="0" fillId="17" borderId="38" xfId="0" applyFill="1" applyBorder="1" applyAlignment="1">
      <alignment horizontal="center" vertical="center" wrapText="1"/>
    </xf>
    <xf numFmtId="167" fontId="0" fillId="0" borderId="38" xfId="2" applyFont="1" applyFill="1" applyBorder="1" applyAlignment="1">
      <alignment horizontal="center" vertical="center" wrapText="1"/>
    </xf>
    <xf numFmtId="167" fontId="0" fillId="0" borderId="38" xfId="0" applyNumberFormat="1" applyFill="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7" fillId="0" borderId="0" xfId="0" applyFont="1" applyFill="1" applyAlignment="1" applyProtection="1">
      <alignment vertical="center" wrapText="1"/>
      <protection locked="0"/>
    </xf>
    <xf numFmtId="0" fontId="0" fillId="0" borderId="38" xfId="0" applyFill="1" applyBorder="1" applyAlignment="1">
      <alignment vertical="center"/>
    </xf>
    <xf numFmtId="0" fontId="0" fillId="0" borderId="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6" fillId="0" borderId="4" xfId="0" applyFont="1" applyBorder="1" applyAlignment="1" applyProtection="1">
      <alignment vertical="center" wrapText="1"/>
      <protection locked="0"/>
    </xf>
    <xf numFmtId="0" fontId="0" fillId="0" borderId="38" xfId="0" applyBorder="1" applyAlignment="1" applyProtection="1">
      <alignment vertical="center" wrapText="1"/>
      <protection locked="0"/>
    </xf>
    <xf numFmtId="167" fontId="0" fillId="0" borderId="38" xfId="0" applyNumberFormat="1" applyFont="1" applyFill="1" applyBorder="1" applyAlignment="1" applyProtection="1">
      <alignment horizontal="center" vertical="center"/>
    </xf>
    <xf numFmtId="167" fontId="0" fillId="0" borderId="38" xfId="0" applyNumberFormat="1" applyFill="1" applyBorder="1" applyAlignment="1">
      <alignment horizontal="center" vertical="center"/>
    </xf>
    <xf numFmtId="167" fontId="0" fillId="0" borderId="38" xfId="2" applyNumberFormat="1" applyFont="1" applyFill="1" applyBorder="1" applyAlignment="1" applyProtection="1">
      <alignment horizontal="center" vertical="center"/>
    </xf>
    <xf numFmtId="167" fontId="0" fillId="0" borderId="38" xfId="0" applyNumberFormat="1" applyFill="1" applyBorder="1" applyAlignment="1" applyProtection="1">
      <alignment horizontal="center" vertical="center"/>
    </xf>
    <xf numFmtId="0" fontId="22" fillId="14" borderId="38" xfId="0" applyFont="1" applyFill="1" applyBorder="1" applyAlignment="1">
      <alignment horizontal="center" vertical="center" wrapText="1"/>
    </xf>
    <xf numFmtId="0" fontId="0" fillId="17" borderId="4" xfId="0" applyFill="1" applyBorder="1" applyAlignment="1">
      <alignment horizontal="center" vertical="center" wrapText="1"/>
    </xf>
    <xf numFmtId="14" fontId="15" fillId="0" borderId="38" xfId="0" applyNumberFormat="1" applyFont="1" applyFill="1" applyBorder="1" applyAlignment="1">
      <alignment horizontal="center" vertical="center" wrapText="1"/>
    </xf>
    <xf numFmtId="49" fontId="7" fillId="3" borderId="38" xfId="2" applyNumberFormat="1" applyFont="1" applyFill="1" applyBorder="1" applyAlignment="1" applyProtection="1">
      <alignment horizontal="center" vertical="center"/>
      <protection locked="0"/>
    </xf>
    <xf numFmtId="0" fontId="13" fillId="2" borderId="35" xfId="3" applyFont="1" applyBorder="1" applyAlignment="1" applyProtection="1">
      <alignment horizontal="center" vertical="center" wrapText="1"/>
      <protection locked="0"/>
    </xf>
    <xf numFmtId="0" fontId="0" fillId="0" borderId="35" xfId="0" applyFill="1" applyBorder="1" applyAlignment="1" applyProtection="1">
      <alignment vertical="center" wrapText="1"/>
      <protection locked="0"/>
    </xf>
    <xf numFmtId="0" fontId="0" fillId="0" borderId="35" xfId="0"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13" fillId="2" borderId="38" xfId="3" applyFont="1" applyBorder="1" applyAlignment="1" applyProtection="1">
      <alignment horizontal="center" vertical="center" wrapText="1"/>
      <protection locked="0"/>
    </xf>
    <xf numFmtId="167" fontId="6" fillId="8" borderId="38" xfId="0" applyNumberFormat="1" applyFont="1" applyFill="1" applyBorder="1" applyAlignment="1">
      <alignment horizontal="center" vertical="center" wrapText="1"/>
    </xf>
    <xf numFmtId="0" fontId="6" fillId="14" borderId="38" xfId="0" applyNumberFormat="1" applyFont="1" applyFill="1" applyBorder="1" applyAlignment="1">
      <alignment horizontal="center" vertical="center" wrapText="1"/>
    </xf>
    <xf numFmtId="167" fontId="0" fillId="0" borderId="38" xfId="2" applyFont="1" applyFill="1" applyBorder="1" applyAlignment="1" applyProtection="1">
      <alignment vertical="center" wrapText="1"/>
      <protection locked="0"/>
    </xf>
    <xf numFmtId="171" fontId="22" fillId="0" borderId="38" xfId="2" applyNumberFormat="1" applyFont="1" applyFill="1" applyBorder="1" applyAlignment="1">
      <alignment horizontal="center" vertical="center" wrapText="1"/>
    </xf>
    <xf numFmtId="0" fontId="0" fillId="0" borderId="18" xfId="0" applyBorder="1" applyAlignment="1">
      <alignment vertical="center" wrapText="1"/>
    </xf>
    <xf numFmtId="0" fontId="0" fillId="0" borderId="4" xfId="0" applyFont="1" applyFill="1" applyBorder="1" applyAlignment="1" applyProtection="1">
      <alignment horizontal="center" vertical="center" wrapText="1"/>
      <protection locked="0"/>
    </xf>
    <xf numFmtId="0" fontId="23" fillId="0" borderId="38" xfId="0" applyFont="1" applyFill="1" applyBorder="1" applyAlignment="1">
      <alignment horizontal="center" vertical="center"/>
    </xf>
    <xf numFmtId="0" fontId="0" fillId="0" borderId="25" xfId="0" applyFont="1" applyFill="1" applyBorder="1" applyAlignment="1" applyProtection="1">
      <alignment vertical="center" wrapText="1"/>
      <protection locked="0"/>
    </xf>
    <xf numFmtId="49" fontId="14" fillId="0" borderId="38" xfId="0" applyNumberFormat="1" applyFont="1" applyFill="1" applyBorder="1" applyAlignment="1">
      <alignment horizontal="center" vertical="center"/>
    </xf>
    <xf numFmtId="0" fontId="0" fillId="18" borderId="4" xfId="0" applyFont="1" applyFill="1" applyBorder="1" applyAlignment="1">
      <alignment horizontal="center" vertical="center" wrapText="1"/>
    </xf>
    <xf numFmtId="0" fontId="0" fillId="18" borderId="10" xfId="0" applyFont="1" applyFill="1" applyBorder="1" applyAlignment="1">
      <alignment horizontal="center" vertical="center" wrapText="1"/>
    </xf>
    <xf numFmtId="0" fontId="0" fillId="0" borderId="0" xfId="0" applyAlignment="1">
      <alignment horizontal="center" vertical="center" wrapText="1"/>
    </xf>
    <xf numFmtId="0" fontId="0" fillId="17" borderId="38" xfId="0" applyFill="1" applyBorder="1" applyAlignment="1">
      <alignment horizontal="center" vertical="center"/>
    </xf>
    <xf numFmtId="0" fontId="0" fillId="14" borderId="38" xfId="0" applyFont="1" applyFill="1" applyBorder="1" applyAlignment="1">
      <alignment horizontal="center" vertical="center"/>
    </xf>
    <xf numFmtId="0" fontId="0" fillId="14" borderId="38" xfId="0" applyFill="1" applyBorder="1" applyAlignment="1">
      <alignment horizontal="center" vertical="center"/>
    </xf>
    <xf numFmtId="0" fontId="6" fillId="17" borderId="38" xfId="0" applyFont="1" applyFill="1" applyBorder="1" applyAlignment="1" applyProtection="1">
      <alignment horizontal="center" vertical="center" wrapText="1"/>
      <protection locked="0"/>
    </xf>
    <xf numFmtId="0" fontId="0" fillId="14" borderId="35" xfId="0" applyNumberFormat="1" applyFont="1" applyFill="1" applyBorder="1" applyAlignment="1" applyProtection="1">
      <alignment horizontal="center" vertical="center"/>
    </xf>
    <xf numFmtId="3" fontId="0" fillId="14" borderId="11" xfId="0" applyNumberFormat="1" applyFont="1" applyFill="1" applyBorder="1" applyAlignment="1" applyProtection="1">
      <alignment horizontal="center" vertical="center" wrapText="1"/>
    </xf>
    <xf numFmtId="171" fontId="0" fillId="14" borderId="25" xfId="2" applyNumberFormat="1"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17" borderId="25" xfId="0" applyFont="1" applyFill="1" applyBorder="1" applyAlignment="1" applyProtection="1">
      <alignment wrapText="1"/>
      <protection locked="0"/>
    </xf>
    <xf numFmtId="0" fontId="0" fillId="17" borderId="25" xfId="0" applyFill="1" applyBorder="1" applyAlignment="1" applyProtection="1">
      <alignment horizontal="center" vertical="center" wrapText="1"/>
      <protection locked="0"/>
    </xf>
    <xf numFmtId="0" fontId="0" fillId="17" borderId="25" xfId="0" applyFill="1" applyBorder="1" applyAlignment="1" applyProtection="1">
      <alignment vertical="center" wrapText="1"/>
      <protection locked="0"/>
    </xf>
    <xf numFmtId="167" fontId="0" fillId="17" borderId="25" xfId="2" applyFont="1" applyFill="1" applyBorder="1" applyAlignment="1" applyProtection="1">
      <alignment wrapText="1"/>
      <protection locked="0"/>
    </xf>
    <xf numFmtId="167" fontId="7" fillId="3" borderId="38" xfId="2" applyFont="1" applyFill="1" applyBorder="1" applyAlignment="1" applyProtection="1">
      <alignment horizontal="center" wrapText="1"/>
      <protection locked="0"/>
    </xf>
    <xf numFmtId="0" fontId="0" fillId="0" borderId="38" xfId="0" applyBorder="1" applyAlignment="1" applyProtection="1">
      <alignment horizontal="center" vertical="center" wrapText="1"/>
      <protection locked="0"/>
    </xf>
    <xf numFmtId="0" fontId="5" fillId="0" borderId="0" xfId="0" applyFont="1" applyFill="1"/>
    <xf numFmtId="0" fontId="0" fillId="0" borderId="38" xfId="0" applyBorder="1"/>
    <xf numFmtId="0" fontId="0" fillId="0" borderId="38" xfId="0" applyFont="1" applyBorder="1" applyAlignment="1">
      <alignment horizontal="center" vertical="center" wrapText="1"/>
    </xf>
    <xf numFmtId="0" fontId="0" fillId="0" borderId="0" xfId="0" applyAlignment="1">
      <alignment wrapText="1"/>
    </xf>
    <xf numFmtId="49" fontId="21" fillId="8" borderId="0" xfId="0" applyNumberFormat="1" applyFont="1" applyFill="1" applyBorder="1" applyAlignment="1">
      <alignment horizontal="center" vertical="center" wrapText="1"/>
    </xf>
    <xf numFmtId="0" fontId="13" fillId="9" borderId="4" xfId="3" applyFont="1" applyFill="1" applyBorder="1" applyAlignment="1" applyProtection="1">
      <alignment horizontal="center" vertical="center" wrapText="1"/>
      <protection locked="0"/>
    </xf>
    <xf numFmtId="167" fontId="13" fillId="22" borderId="4" xfId="2" applyFont="1" applyFill="1" applyBorder="1" applyAlignment="1" applyProtection="1">
      <alignment horizontal="center" vertical="center" wrapText="1"/>
      <protection locked="0"/>
    </xf>
    <xf numFmtId="49" fontId="7" fillId="3" borderId="38" xfId="2" applyNumberFormat="1" applyFont="1" applyFill="1" applyBorder="1" applyAlignment="1" applyProtection="1">
      <alignment horizontal="center" vertical="center" wrapText="1"/>
      <protection locked="0"/>
    </xf>
    <xf numFmtId="171" fontId="0" fillId="0" borderId="4" xfId="2" applyNumberFormat="1" applyFont="1" applyFill="1" applyBorder="1" applyAlignment="1" applyProtection="1">
      <alignment horizontal="center" vertical="center" wrapText="1"/>
      <protection locked="0"/>
    </xf>
    <xf numFmtId="171" fontId="0" fillId="0" borderId="4" xfId="0" applyNumberFormat="1" applyFill="1" applyBorder="1" applyAlignment="1" applyProtection="1">
      <alignment horizontal="center" vertical="center" wrapText="1"/>
      <protection locked="0"/>
    </xf>
    <xf numFmtId="171" fontId="0" fillId="0" borderId="35" xfId="0" applyNumberForma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3" fontId="0" fillId="0" borderId="38" xfId="0" applyNumberFormat="1" applyBorder="1" applyAlignment="1">
      <alignment vertical="center" wrapText="1"/>
    </xf>
    <xf numFmtId="14" fontId="0" fillId="0" borderId="4" xfId="0" applyNumberFormat="1" applyFill="1" applyBorder="1" applyAlignment="1">
      <alignment vertical="center" wrapText="1"/>
    </xf>
    <xf numFmtId="0" fontId="0" fillId="11" borderId="4" xfId="0" applyFont="1" applyFill="1" applyBorder="1" applyAlignment="1">
      <alignment vertical="center" wrapText="1"/>
    </xf>
    <xf numFmtId="167" fontId="15" fillId="0" borderId="4" xfId="2" applyFont="1" applyFill="1"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167" fontId="0" fillId="0" borderId="38" xfId="0" applyNumberFormat="1" applyBorder="1" applyAlignment="1">
      <alignment vertical="center" wrapText="1"/>
    </xf>
    <xf numFmtId="0" fontId="0" fillId="11" borderId="10" xfId="0" applyFont="1" applyFill="1" applyBorder="1" applyAlignment="1">
      <alignment vertical="center" wrapText="1"/>
    </xf>
    <xf numFmtId="167" fontId="0" fillId="0" borderId="4" xfId="2" applyFont="1" applyBorder="1" applyAlignment="1" applyProtection="1">
      <alignment vertical="center" wrapText="1"/>
      <protection locked="0"/>
    </xf>
    <xf numFmtId="167" fontId="0" fillId="0" borderId="4" xfId="2" applyFont="1" applyFill="1" applyBorder="1" applyAlignment="1" applyProtection="1">
      <alignment vertical="center" wrapText="1"/>
      <protection locked="0"/>
    </xf>
    <xf numFmtId="167" fontId="0" fillId="0" borderId="38" xfId="2" applyFont="1" applyBorder="1" applyAlignment="1" applyProtection="1">
      <alignment vertical="center" wrapText="1"/>
      <protection locked="0"/>
    </xf>
    <xf numFmtId="167" fontId="0" fillId="0" borderId="20" xfId="2" applyFont="1" applyFill="1" applyBorder="1" applyAlignment="1" applyProtection="1">
      <alignment vertical="center" wrapText="1"/>
    </xf>
    <xf numFmtId="49" fontId="14" fillId="0" borderId="42" xfId="0" applyNumberFormat="1" applyFont="1" applyFill="1" applyBorder="1" applyAlignment="1">
      <alignment vertical="center" wrapText="1"/>
    </xf>
    <xf numFmtId="49" fontId="14" fillId="0" borderId="43" xfId="0" applyNumberFormat="1" applyFont="1" applyFill="1" applyBorder="1" applyAlignment="1">
      <alignment vertical="center" wrapText="1"/>
    </xf>
    <xf numFmtId="49" fontId="14" fillId="0" borderId="43" xfId="0" applyNumberFormat="1" applyFont="1" applyFill="1" applyBorder="1" applyAlignment="1">
      <alignment horizontal="center" vertical="center" wrapText="1"/>
    </xf>
    <xf numFmtId="49" fontId="14" fillId="0" borderId="41" xfId="0" applyNumberFormat="1" applyFont="1" applyFill="1" applyBorder="1" applyAlignment="1">
      <alignment vertical="center" wrapText="1"/>
    </xf>
    <xf numFmtId="0" fontId="0" fillId="0" borderId="38" xfId="0" applyBorder="1" applyAlignment="1">
      <alignment vertical="top" wrapText="1"/>
    </xf>
    <xf numFmtId="171" fontId="0" fillId="9" borderId="25" xfId="2" applyNumberFormat="1" applyFont="1" applyFill="1" applyBorder="1" applyAlignment="1" applyProtection="1">
      <alignment horizontal="center" vertical="center" wrapText="1"/>
      <protection locked="0"/>
    </xf>
    <xf numFmtId="0" fontId="6" fillId="0" borderId="0" xfId="0" applyFont="1" applyAlignment="1">
      <alignment wrapText="1"/>
    </xf>
    <xf numFmtId="0" fontId="47" fillId="14" borderId="38" xfId="0" applyFont="1" applyFill="1" applyBorder="1" applyAlignment="1">
      <alignment horizontal="center" vertical="center" wrapText="1"/>
    </xf>
    <xf numFmtId="0" fontId="48" fillId="6" borderId="35" xfId="0" applyFont="1" applyFill="1" applyBorder="1" applyAlignment="1" applyProtection="1">
      <alignment horizontal="center" vertical="center" wrapText="1"/>
      <protection locked="0"/>
    </xf>
    <xf numFmtId="0" fontId="34" fillId="14" borderId="38" xfId="0" applyFont="1" applyFill="1" applyBorder="1" applyAlignment="1" applyProtection="1">
      <alignment wrapText="1"/>
      <protection locked="0"/>
    </xf>
    <xf numFmtId="0" fontId="33" fillId="14" borderId="38" xfId="0" applyFont="1" applyFill="1" applyBorder="1" applyAlignment="1" applyProtection="1">
      <alignment wrapText="1"/>
      <protection locked="0"/>
    </xf>
    <xf numFmtId="0" fontId="34" fillId="14" borderId="38" xfId="0" applyFont="1" applyFill="1" applyBorder="1" applyAlignment="1" applyProtection="1">
      <alignment horizontal="left" wrapText="1"/>
      <protection locked="0"/>
    </xf>
    <xf numFmtId="167" fontId="34" fillId="14" borderId="38" xfId="0" applyNumberFormat="1" applyFont="1" applyFill="1" applyBorder="1" applyAlignment="1" applyProtection="1">
      <alignment wrapText="1"/>
      <protection locked="0"/>
    </xf>
    <xf numFmtId="0" fontId="34" fillId="14" borderId="35" xfId="0" applyFont="1" applyFill="1" applyBorder="1" applyAlignment="1" applyProtection="1">
      <alignment wrapText="1"/>
      <protection locked="0"/>
    </xf>
    <xf numFmtId="0" fontId="34" fillId="14" borderId="38" xfId="0" applyFont="1" applyFill="1" applyBorder="1" applyAlignment="1">
      <alignment wrapText="1"/>
    </xf>
    <xf numFmtId="0" fontId="34" fillId="14" borderId="0" xfId="0" applyFont="1" applyFill="1" applyAlignment="1">
      <alignment wrapText="1"/>
    </xf>
    <xf numFmtId="0" fontId="33" fillId="14" borderId="0" xfId="0" applyFont="1" applyFill="1" applyAlignment="1">
      <alignment wrapText="1"/>
    </xf>
    <xf numFmtId="0" fontId="0" fillId="0" borderId="38" xfId="0" applyBorder="1" applyAlignment="1">
      <alignment wrapText="1"/>
    </xf>
    <xf numFmtId="0" fontId="0" fillId="8" borderId="38" xfId="0" applyFill="1" applyBorder="1" applyAlignment="1">
      <alignment horizontal="center" vertical="center" wrapText="1"/>
    </xf>
    <xf numFmtId="0" fontId="7" fillId="7" borderId="38" xfId="0" applyFont="1" applyFill="1" applyBorder="1" applyAlignment="1">
      <alignment wrapText="1"/>
    </xf>
    <xf numFmtId="0" fontId="0" fillId="3" borderId="38" xfId="0" applyFill="1" applyBorder="1" applyAlignment="1">
      <alignment horizontal="center" vertical="center" wrapText="1"/>
    </xf>
    <xf numFmtId="167" fontId="0" fillId="0" borderId="0" xfId="0" applyNumberFormat="1" applyAlignment="1">
      <alignment wrapText="1"/>
    </xf>
    <xf numFmtId="0" fontId="0" fillId="6" borderId="38" xfId="0" applyFill="1" applyBorder="1" applyAlignment="1">
      <alignment horizontal="center" vertical="center"/>
    </xf>
    <xf numFmtId="0" fontId="0" fillId="14" borderId="38" xfId="0" applyFill="1" applyBorder="1" applyAlignment="1">
      <alignment horizontal="center" vertical="center" wrapText="1"/>
    </xf>
    <xf numFmtId="0" fontId="0" fillId="14" borderId="38" xfId="0" applyFill="1" applyBorder="1" applyAlignment="1">
      <alignment wrapText="1"/>
    </xf>
    <xf numFmtId="0" fontId="6" fillId="14" borderId="38" xfId="0" applyFont="1" applyFill="1" applyBorder="1" applyAlignment="1" applyProtection="1">
      <alignment horizontal="center" vertical="center" wrapText="1"/>
      <protection locked="0"/>
    </xf>
    <xf numFmtId="0" fontId="13" fillId="18" borderId="4" xfId="3" applyFont="1" applyFill="1" applyBorder="1" applyAlignment="1" applyProtection="1">
      <alignment horizontal="center" vertical="center" wrapText="1"/>
      <protection locked="0"/>
    </xf>
    <xf numFmtId="0" fontId="26" fillId="18" borderId="4" xfId="3" applyFont="1" applyFill="1" applyBorder="1" applyAlignment="1" applyProtection="1">
      <alignment horizontal="center" vertical="center" wrapText="1"/>
      <protection locked="0"/>
    </xf>
    <xf numFmtId="167" fontId="13" fillId="18" borderId="4" xfId="2" applyFont="1" applyFill="1" applyBorder="1" applyAlignment="1" applyProtection="1">
      <alignment horizontal="center" vertical="center" wrapText="1"/>
      <protection locked="0"/>
    </xf>
    <xf numFmtId="0" fontId="13" fillId="18" borderId="35" xfId="3" applyFont="1" applyFill="1" applyBorder="1" applyAlignment="1" applyProtection="1">
      <alignment horizontal="center" vertical="center" wrapText="1"/>
      <protection locked="0"/>
    </xf>
    <xf numFmtId="0" fontId="13" fillId="18" borderId="38" xfId="3" applyFont="1" applyFill="1" applyBorder="1" applyAlignment="1" applyProtection="1">
      <alignment horizontal="center" vertical="center" wrapText="1"/>
      <protection locked="0"/>
    </xf>
    <xf numFmtId="0" fontId="7" fillId="18" borderId="11" xfId="0" applyFont="1" applyFill="1" applyBorder="1" applyAlignment="1" applyProtection="1">
      <alignment horizontal="center" vertical="center" wrapText="1"/>
      <protection locked="0"/>
    </xf>
    <xf numFmtId="0" fontId="7" fillId="18" borderId="4" xfId="0" applyFont="1" applyFill="1" applyBorder="1" applyAlignment="1" applyProtection="1">
      <alignment horizontal="center" vertical="center" wrapText="1"/>
      <protection locked="0"/>
    </xf>
    <xf numFmtId="0" fontId="6" fillId="18" borderId="4" xfId="0" applyFont="1" applyFill="1" applyBorder="1" applyAlignment="1" applyProtection="1">
      <alignment horizontal="center" vertical="center" wrapText="1"/>
      <protection locked="0"/>
    </xf>
    <xf numFmtId="49" fontId="7" fillId="18" borderId="38" xfId="2" applyNumberFormat="1" applyFont="1" applyFill="1" applyBorder="1" applyAlignment="1" applyProtection="1">
      <alignment horizontal="center" vertical="center"/>
      <protection locked="0"/>
    </xf>
    <xf numFmtId="0" fontId="0" fillId="18" borderId="38" xfId="0" applyFill="1" applyBorder="1" applyAlignment="1">
      <alignment horizontal="center" vertical="center" wrapText="1"/>
    </xf>
    <xf numFmtId="49" fontId="14" fillId="18" borderId="41" xfId="0" applyNumberFormat="1" applyFont="1" applyFill="1" applyBorder="1" applyAlignment="1">
      <alignment horizontal="center" vertical="center" wrapText="1"/>
    </xf>
    <xf numFmtId="49" fontId="14" fillId="18" borderId="38" xfId="0" applyNumberFormat="1" applyFont="1" applyFill="1" applyBorder="1" applyAlignment="1">
      <alignment horizontal="center" vertical="center" wrapText="1"/>
    </xf>
    <xf numFmtId="49" fontId="14" fillId="18" borderId="42" xfId="0" applyNumberFormat="1" applyFont="1" applyFill="1" applyBorder="1" applyAlignment="1">
      <alignment horizontal="center" vertical="center" wrapText="1"/>
    </xf>
    <xf numFmtId="0" fontId="6" fillId="18" borderId="4" xfId="0" applyFont="1" applyFill="1" applyBorder="1" applyAlignment="1" applyProtection="1">
      <alignment wrapText="1"/>
      <protection locked="0"/>
    </xf>
    <xf numFmtId="0" fontId="6" fillId="18" borderId="4" xfId="0" applyFont="1" applyFill="1" applyBorder="1" applyAlignment="1">
      <alignment horizontal="center" vertical="center" wrapText="1"/>
    </xf>
    <xf numFmtId="0" fontId="15" fillId="18" borderId="4" xfId="0" applyNumberFormat="1" applyFont="1" applyFill="1" applyBorder="1" applyAlignment="1">
      <alignment horizontal="center" vertical="center" wrapText="1"/>
    </xf>
    <xf numFmtId="167" fontId="0" fillId="18" borderId="4" xfId="2" applyFont="1" applyFill="1" applyBorder="1" applyAlignment="1">
      <alignment horizontal="center" vertical="center" wrapText="1"/>
    </xf>
    <xf numFmtId="0" fontId="0" fillId="18" borderId="35" xfId="0" applyFont="1" applyFill="1" applyBorder="1" applyAlignment="1">
      <alignment horizontal="center" vertical="center" wrapText="1"/>
    </xf>
    <xf numFmtId="167" fontId="6" fillId="18" borderId="4" xfId="2" applyFont="1" applyFill="1" applyBorder="1" applyAlignment="1" applyProtection="1">
      <alignment horizontal="center" vertical="center" wrapText="1"/>
      <protection locked="0"/>
    </xf>
    <xf numFmtId="167" fontId="6" fillId="18" borderId="38" xfId="2" applyFont="1" applyFill="1" applyBorder="1" applyAlignment="1" applyProtection="1">
      <alignment horizontal="center" vertical="center" wrapText="1"/>
      <protection locked="0"/>
    </xf>
    <xf numFmtId="0" fontId="0" fillId="18" borderId="38" xfId="0" applyFill="1" applyBorder="1" applyAlignment="1">
      <alignment wrapText="1"/>
    </xf>
    <xf numFmtId="0" fontId="0" fillId="18" borderId="4" xfId="0" applyFill="1" applyBorder="1" applyAlignment="1">
      <alignment horizontal="center" vertical="center" wrapText="1"/>
    </xf>
    <xf numFmtId="0" fontId="15" fillId="18" borderId="21" xfId="0" applyFont="1" applyFill="1" applyBorder="1" applyAlignment="1">
      <alignment horizontal="center" vertical="center" wrapText="1"/>
    </xf>
    <xf numFmtId="0" fontId="43" fillId="18" borderId="0" xfId="0" applyFont="1" applyFill="1" applyAlignment="1">
      <alignment horizontal="center" vertical="center"/>
    </xf>
    <xf numFmtId="0" fontId="15" fillId="18" borderId="4" xfId="0" applyFont="1" applyFill="1" applyBorder="1" applyAlignment="1">
      <alignment horizontal="center" vertical="center" wrapText="1"/>
    </xf>
    <xf numFmtId="16" fontId="0" fillId="18" borderId="4" xfId="0" applyNumberFormat="1" applyFill="1" applyBorder="1" applyAlignment="1">
      <alignment horizontal="center" vertical="center" wrapText="1"/>
    </xf>
    <xf numFmtId="171" fontId="0" fillId="18" borderId="38" xfId="0" applyNumberFormat="1" applyFill="1" applyBorder="1" applyAlignment="1">
      <alignment horizontal="center" vertical="center" wrapText="1"/>
    </xf>
    <xf numFmtId="0" fontId="0" fillId="18" borderId="20" xfId="0" applyNumberFormat="1" applyFont="1" applyFill="1" applyBorder="1" applyAlignment="1" applyProtection="1">
      <alignment horizontal="center" vertical="center" wrapText="1"/>
    </xf>
    <xf numFmtId="171" fontId="0" fillId="18" borderId="38" xfId="0" applyNumberFormat="1" applyFill="1" applyBorder="1" applyAlignment="1">
      <alignment horizontal="center" vertical="center"/>
    </xf>
    <xf numFmtId="0" fontId="0" fillId="18" borderId="11" xfId="0" applyFont="1" applyFill="1" applyBorder="1" applyAlignment="1">
      <alignment horizontal="center" vertical="center" wrapText="1"/>
    </xf>
    <xf numFmtId="167" fontId="0" fillId="18" borderId="4" xfId="2" applyFont="1" applyFill="1" applyBorder="1" applyAlignment="1" applyProtection="1">
      <alignment horizontal="center" vertical="top" wrapText="1"/>
      <protection locked="0"/>
    </xf>
    <xf numFmtId="171" fontId="0" fillId="18" borderId="4" xfId="2" applyNumberFormat="1" applyFont="1" applyFill="1" applyBorder="1" applyAlignment="1" applyProtection="1">
      <alignment horizontal="center" vertical="center" wrapText="1"/>
      <protection locked="0"/>
    </xf>
    <xf numFmtId="167" fontId="0" fillId="18" borderId="4" xfId="2" applyFont="1" applyFill="1" applyBorder="1" applyAlignment="1" applyProtection="1">
      <alignment horizontal="center" vertical="center" wrapText="1"/>
      <protection locked="0"/>
    </xf>
    <xf numFmtId="0" fontId="0" fillId="18" borderId="0" xfId="0" applyFont="1" applyFill="1"/>
    <xf numFmtId="167" fontId="0" fillId="18" borderId="38" xfId="2" applyFont="1" applyFill="1" applyBorder="1" applyAlignment="1" applyProtection="1">
      <alignment horizontal="center" vertical="center" wrapText="1"/>
      <protection locked="0"/>
    </xf>
    <xf numFmtId="0" fontId="0" fillId="18" borderId="4" xfId="0" applyFont="1" applyFill="1" applyBorder="1" applyAlignment="1" applyProtection="1">
      <alignment horizontal="center" vertical="center" wrapText="1"/>
      <protection locked="0"/>
    </xf>
    <xf numFmtId="0" fontId="6" fillId="18" borderId="38" xfId="0" applyFont="1" applyFill="1" applyBorder="1" applyAlignment="1" applyProtection="1">
      <alignment wrapText="1"/>
      <protection locked="0"/>
    </xf>
    <xf numFmtId="0" fontId="6" fillId="18" borderId="38" xfId="0" applyFont="1" applyFill="1" applyBorder="1" applyAlignment="1" applyProtection="1">
      <alignment horizontal="center" vertical="center" wrapText="1"/>
      <protection locked="0"/>
    </xf>
    <xf numFmtId="0" fontId="0" fillId="18" borderId="21" xfId="0" applyFont="1" applyFill="1" applyBorder="1" applyAlignment="1">
      <alignment horizontal="center" vertical="center" wrapText="1"/>
    </xf>
    <xf numFmtId="0" fontId="0" fillId="18" borderId="38" xfId="0" applyFont="1" applyFill="1" applyBorder="1" applyAlignment="1">
      <alignment horizontal="center" vertical="center" wrapText="1"/>
    </xf>
    <xf numFmtId="0" fontId="15" fillId="18" borderId="4" xfId="0" applyFont="1" applyFill="1" applyBorder="1" applyAlignment="1">
      <alignment horizontal="left" vertical="center" wrapText="1"/>
    </xf>
    <xf numFmtId="14" fontId="0" fillId="18" borderId="38" xfId="0" applyNumberFormat="1" applyFont="1" applyFill="1" applyBorder="1" applyAlignment="1">
      <alignment horizontal="center" vertical="center" wrapText="1"/>
    </xf>
    <xf numFmtId="167" fontId="15" fillId="18" borderId="38" xfId="2" applyFont="1" applyFill="1" applyBorder="1" applyAlignment="1">
      <alignment horizontal="center" vertical="center" wrapText="1"/>
    </xf>
    <xf numFmtId="167" fontId="0" fillId="18" borderId="21" xfId="2" applyFont="1" applyFill="1" applyBorder="1" applyAlignment="1">
      <alignment horizontal="center" vertical="center" wrapText="1"/>
    </xf>
    <xf numFmtId="0" fontId="0" fillId="18" borderId="38" xfId="0" applyNumberFormat="1" applyFont="1" applyFill="1" applyBorder="1" applyAlignment="1" applyProtection="1">
      <alignment horizontal="center" vertical="center"/>
    </xf>
    <xf numFmtId="0" fontId="0" fillId="18" borderId="38" xfId="0" applyFill="1" applyBorder="1" applyAlignment="1">
      <alignment horizontal="center" vertical="center"/>
    </xf>
    <xf numFmtId="167" fontId="0" fillId="18" borderId="35" xfId="2" applyFont="1" applyFill="1" applyBorder="1" applyAlignment="1" applyProtection="1">
      <alignment horizontal="center" vertical="top" wrapText="1"/>
      <protection locked="0"/>
    </xf>
    <xf numFmtId="167" fontId="0" fillId="18" borderId="38" xfId="2" applyFont="1" applyFill="1" applyBorder="1" applyAlignment="1" applyProtection="1">
      <alignment horizontal="center" vertical="top" wrapText="1"/>
      <protection locked="0"/>
    </xf>
    <xf numFmtId="0" fontId="6" fillId="18" borderId="21" xfId="0" applyFont="1" applyFill="1" applyBorder="1" applyAlignment="1" applyProtection="1">
      <alignment horizontal="center" vertical="center" wrapText="1"/>
      <protection locked="0"/>
    </xf>
    <xf numFmtId="0" fontId="51" fillId="18" borderId="45" xfId="0" applyFont="1" applyFill="1" applyBorder="1" applyAlignment="1" applyProtection="1">
      <alignment horizontal="center" vertical="center" wrapText="1"/>
      <protection locked="0"/>
    </xf>
    <xf numFmtId="49" fontId="21" fillId="18" borderId="28" xfId="0" applyNumberFormat="1" applyFont="1" applyFill="1" applyBorder="1" applyAlignment="1">
      <alignment horizontal="center" vertical="center" wrapText="1"/>
    </xf>
    <xf numFmtId="49" fontId="21" fillId="18" borderId="27" xfId="0" applyNumberFormat="1" applyFont="1" applyFill="1" applyBorder="1" applyAlignment="1">
      <alignment horizontal="center" vertical="center" wrapText="1"/>
    </xf>
    <xf numFmtId="167" fontId="6" fillId="18" borderId="38" xfId="0" applyNumberFormat="1" applyFont="1" applyFill="1" applyBorder="1" applyAlignment="1" applyProtection="1">
      <alignment horizontal="center" vertical="center" wrapText="1"/>
      <protection locked="0"/>
    </xf>
    <xf numFmtId="0" fontId="15" fillId="18" borderId="38" xfId="0" applyFont="1" applyFill="1" applyBorder="1" applyAlignment="1">
      <alignment horizontal="center" vertical="center" wrapText="1"/>
    </xf>
    <xf numFmtId="14" fontId="15" fillId="18" borderId="38" xfId="0" applyNumberFormat="1" applyFont="1" applyFill="1" applyBorder="1" applyAlignment="1">
      <alignment horizontal="center" vertical="center" wrapText="1"/>
    </xf>
    <xf numFmtId="169" fontId="50" fillId="18" borderId="0" xfId="0" applyNumberFormat="1" applyFont="1" applyFill="1" applyAlignment="1">
      <alignment horizontal="right" vertical="center"/>
    </xf>
    <xf numFmtId="171" fontId="18" fillId="18" borderId="38" xfId="2" applyNumberFormat="1" applyFont="1" applyFill="1" applyBorder="1" applyAlignment="1" applyProtection="1">
      <alignment horizontal="center" vertical="center" wrapText="1"/>
    </xf>
    <xf numFmtId="0" fontId="34" fillId="18" borderId="38" xfId="0" applyFont="1" applyFill="1" applyBorder="1" applyAlignment="1">
      <alignment horizontal="center" vertical="center" wrapText="1"/>
    </xf>
    <xf numFmtId="49" fontId="42" fillId="18" borderId="38" xfId="0" applyNumberFormat="1" applyFont="1" applyFill="1" applyBorder="1" applyAlignment="1">
      <alignment horizontal="center" vertical="center" wrapText="1"/>
    </xf>
    <xf numFmtId="49" fontId="43" fillId="18" borderId="38" xfId="0" applyNumberFormat="1" applyFont="1" applyFill="1" applyBorder="1" applyAlignment="1">
      <alignment horizontal="center" vertical="center" wrapText="1"/>
    </xf>
    <xf numFmtId="0" fontId="34" fillId="18" borderId="38" xfId="0" applyFont="1" applyFill="1" applyBorder="1" applyAlignment="1" applyProtection="1">
      <alignment wrapText="1"/>
      <protection locked="0"/>
    </xf>
    <xf numFmtId="0" fontId="44" fillId="18" borderId="21" xfId="0" applyFont="1" applyFill="1" applyBorder="1" applyAlignment="1">
      <alignment horizontal="center" vertical="center" wrapText="1"/>
    </xf>
    <xf numFmtId="14" fontId="45" fillId="18" borderId="38" xfId="0" applyNumberFormat="1" applyFont="1" applyFill="1" applyBorder="1" applyAlignment="1">
      <alignment horizontal="center" vertical="center" wrapText="1"/>
    </xf>
    <xf numFmtId="14" fontId="34" fillId="18" borderId="38" xfId="0" applyNumberFormat="1" applyFont="1" applyFill="1" applyBorder="1" applyAlignment="1">
      <alignment horizontal="center" vertical="center" wrapText="1"/>
    </xf>
    <xf numFmtId="167" fontId="44" fillId="18" borderId="38" xfId="2" applyFont="1" applyFill="1" applyBorder="1" applyAlignment="1">
      <alignment horizontal="center" vertical="center" wrapText="1"/>
    </xf>
    <xf numFmtId="0" fontId="34" fillId="18" borderId="35" xfId="0" applyFont="1" applyFill="1" applyBorder="1" applyAlignment="1">
      <alignment horizontal="center" vertical="center" wrapText="1"/>
    </xf>
    <xf numFmtId="0" fontId="34" fillId="18" borderId="38" xfId="0" applyFont="1" applyFill="1" applyBorder="1" applyAlignment="1">
      <alignment wrapText="1"/>
    </xf>
    <xf numFmtId="166" fontId="34" fillId="18" borderId="38" xfId="9" applyFont="1" applyFill="1" applyBorder="1" applyAlignment="1">
      <alignment wrapText="1"/>
    </xf>
    <xf numFmtId="0" fontId="6" fillId="18" borderId="0" xfId="0" applyFont="1" applyFill="1" applyAlignment="1">
      <alignment wrapText="1"/>
    </xf>
    <xf numFmtId="0" fontId="0" fillId="18" borderId="38" xfId="0" applyFill="1" applyBorder="1"/>
    <xf numFmtId="0" fontId="22" fillId="18" borderId="38" xfId="0" applyFont="1" applyFill="1" applyBorder="1" applyAlignment="1">
      <alignment horizontal="center" vertical="center" wrapText="1"/>
    </xf>
    <xf numFmtId="0" fontId="52" fillId="18" borderId="38" xfId="0" applyFont="1" applyFill="1" applyBorder="1" applyAlignment="1">
      <alignment horizontal="center" vertical="center" wrapText="1"/>
    </xf>
    <xf numFmtId="177" fontId="53" fillId="18" borderId="38" xfId="0" applyNumberFormat="1" applyFont="1" applyFill="1" applyBorder="1" applyAlignment="1">
      <alignment horizontal="center" vertical="center" wrapText="1"/>
    </xf>
    <xf numFmtId="0" fontId="54" fillId="18" borderId="38" xfId="0" applyFont="1" applyFill="1" applyBorder="1" applyAlignment="1">
      <alignment horizontal="center" vertical="center" wrapText="1"/>
    </xf>
    <xf numFmtId="0" fontId="6" fillId="18" borderId="38" xfId="0" applyFont="1" applyFill="1" applyBorder="1" applyAlignment="1">
      <alignment horizontal="center" vertical="center" wrapText="1"/>
    </xf>
    <xf numFmtId="167" fontId="53" fillId="18" borderId="38" xfId="0" applyNumberFormat="1" applyFont="1" applyFill="1" applyBorder="1" applyAlignment="1">
      <alignment horizontal="right" vertical="center" wrapText="1"/>
    </xf>
    <xf numFmtId="0" fontId="0" fillId="18" borderId="0" xfId="0" applyFill="1"/>
    <xf numFmtId="0" fontId="52" fillId="18" borderId="38" xfId="0" applyFont="1" applyFill="1" applyBorder="1" applyAlignment="1">
      <alignment vertical="center" wrapText="1"/>
    </xf>
    <xf numFmtId="167" fontId="0" fillId="18" borderId="38" xfId="2" applyFont="1" applyFill="1" applyBorder="1" applyAlignment="1">
      <alignment horizontal="center" vertical="center"/>
    </xf>
    <xf numFmtId="0" fontId="51" fillId="18" borderId="45" xfId="0" applyFont="1" applyFill="1" applyBorder="1" applyAlignment="1" applyProtection="1">
      <alignment vertical="center" wrapText="1"/>
      <protection locked="0"/>
    </xf>
    <xf numFmtId="0" fontId="6" fillId="24" borderId="4" xfId="0" applyFont="1" applyFill="1" applyBorder="1" applyAlignment="1" applyProtection="1">
      <alignment horizontal="center" vertical="center" wrapText="1"/>
      <protection locked="0"/>
    </xf>
    <xf numFmtId="49" fontId="14" fillId="24" borderId="27" xfId="0" applyNumberFormat="1" applyFont="1" applyFill="1" applyBorder="1" applyAlignment="1">
      <alignment horizontal="center" vertical="center" wrapText="1"/>
    </xf>
    <xf numFmtId="0" fontId="6" fillId="24" borderId="4" xfId="0" applyFont="1" applyFill="1" applyBorder="1" applyAlignment="1" applyProtection="1">
      <alignment wrapText="1"/>
      <protection locked="0"/>
    </xf>
    <xf numFmtId="0" fontId="6" fillId="24" borderId="4" xfId="0" applyFont="1" applyFill="1" applyBorder="1" applyAlignment="1">
      <alignment horizontal="center" vertical="center" wrapText="1"/>
    </xf>
    <xf numFmtId="0" fontId="0" fillId="24" borderId="4" xfId="0" applyNumberFormat="1" applyFont="1" applyFill="1" applyBorder="1" applyAlignment="1">
      <alignment horizontal="center" vertical="center" wrapText="1"/>
    </xf>
    <xf numFmtId="0" fontId="0" fillId="24" borderId="4" xfId="0" applyFill="1" applyBorder="1" applyAlignment="1">
      <alignment horizontal="center" vertical="center" wrapText="1"/>
    </xf>
    <xf numFmtId="0" fontId="0" fillId="24" borderId="4" xfId="0" applyFont="1" applyFill="1" applyBorder="1" applyAlignment="1">
      <alignment horizontal="center" vertical="center" wrapText="1"/>
    </xf>
    <xf numFmtId="167" fontId="15" fillId="24" borderId="29" xfId="2" applyFont="1" applyFill="1" applyBorder="1" applyAlignment="1">
      <alignment horizontal="right" vertical="center" wrapText="1"/>
    </xf>
    <xf numFmtId="0" fontId="0" fillId="24" borderId="35" xfId="0" applyFont="1" applyFill="1" applyBorder="1" applyAlignment="1">
      <alignment horizontal="center" vertical="center" wrapText="1"/>
    </xf>
    <xf numFmtId="0" fontId="0" fillId="24" borderId="38" xfId="0" applyFill="1" applyBorder="1" applyAlignment="1">
      <alignment horizontal="center" vertical="center"/>
    </xf>
    <xf numFmtId="0" fontId="0" fillId="24" borderId="11" xfId="0" applyFont="1" applyFill="1" applyBorder="1" applyAlignment="1">
      <alignment horizontal="center" vertical="center" wrapText="1"/>
    </xf>
    <xf numFmtId="0" fontId="0" fillId="24" borderId="10" xfId="0" applyFont="1" applyFill="1" applyBorder="1" applyAlignment="1">
      <alignment horizontal="center" vertical="center" wrapText="1"/>
    </xf>
    <xf numFmtId="167" fontId="0" fillId="24" borderId="4" xfId="2" applyFont="1" applyFill="1" applyBorder="1" applyAlignment="1" applyProtection="1">
      <alignment horizontal="center" vertical="center" wrapText="1"/>
      <protection locked="0"/>
    </xf>
    <xf numFmtId="0" fontId="0" fillId="24" borderId="38" xfId="0" applyFill="1" applyBorder="1" applyAlignment="1">
      <alignment wrapText="1"/>
    </xf>
    <xf numFmtId="0" fontId="6" fillId="24" borderId="19" xfId="0" applyFont="1" applyFill="1" applyBorder="1" applyAlignment="1">
      <alignment horizontal="center" vertical="center" wrapText="1"/>
    </xf>
    <xf numFmtId="14" fontId="0" fillId="24" borderId="4" xfId="0" applyNumberFormat="1" applyFill="1" applyBorder="1" applyAlignment="1">
      <alignment horizontal="center" vertical="center" wrapText="1"/>
    </xf>
    <xf numFmtId="167" fontId="15" fillId="24" borderId="4" xfId="2" applyFont="1" applyFill="1" applyBorder="1" applyAlignment="1">
      <alignment horizontal="right" vertical="center" wrapText="1"/>
    </xf>
    <xf numFmtId="0" fontId="0" fillId="24" borderId="21" xfId="0"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 xfId="0" applyFont="1" applyFill="1" applyBorder="1" applyAlignment="1">
      <alignment horizontal="center" vertical="center" wrapText="1"/>
    </xf>
    <xf numFmtId="0" fontId="0" fillId="24" borderId="21" xfId="0" applyFill="1" applyBorder="1" applyAlignment="1">
      <alignment horizontal="center" vertical="center"/>
    </xf>
    <xf numFmtId="0" fontId="3" fillId="24" borderId="1" xfId="0" applyFont="1" applyFill="1" applyBorder="1" applyAlignment="1">
      <alignment horizontal="center" vertical="center" wrapText="1"/>
    </xf>
    <xf numFmtId="167" fontId="0" fillId="24" borderId="21" xfId="2" applyFont="1" applyFill="1" applyBorder="1" applyAlignment="1" applyProtection="1">
      <alignment horizontal="center" vertical="top" wrapText="1"/>
      <protection locked="0"/>
    </xf>
    <xf numFmtId="167" fontId="0" fillId="24" borderId="21" xfId="2" applyFont="1" applyFill="1" applyBorder="1" applyAlignment="1" applyProtection="1">
      <alignment horizontal="center" vertical="center" wrapText="1"/>
      <protection locked="0"/>
    </xf>
    <xf numFmtId="167" fontId="0" fillId="24" borderId="21" xfId="2" applyFont="1" applyFill="1" applyBorder="1" applyAlignment="1">
      <alignment horizontal="center" vertical="center" wrapText="1"/>
    </xf>
    <xf numFmtId="0" fontId="34" fillId="24" borderId="38" xfId="0" applyFont="1" applyFill="1" applyBorder="1" applyAlignment="1" applyProtection="1">
      <alignment horizontal="center" vertical="center" wrapText="1"/>
      <protection locked="0"/>
    </xf>
    <xf numFmtId="49" fontId="42" fillId="24" borderId="38" xfId="0" applyNumberFormat="1" applyFont="1" applyFill="1" applyBorder="1" applyAlignment="1">
      <alignment horizontal="center" vertical="center" wrapText="1"/>
    </xf>
    <xf numFmtId="49" fontId="43" fillId="24" borderId="38" xfId="0" applyNumberFormat="1" applyFont="1" applyFill="1" applyBorder="1" applyAlignment="1">
      <alignment horizontal="center" vertical="center" wrapText="1"/>
    </xf>
    <xf numFmtId="0" fontId="34" fillId="24" borderId="38" xfId="0" applyFont="1" applyFill="1" applyBorder="1" applyAlignment="1" applyProtection="1">
      <alignment wrapText="1"/>
      <protection locked="0"/>
    </xf>
    <xf numFmtId="0" fontId="34" fillId="24" borderId="38" xfId="0" applyFont="1" applyFill="1" applyBorder="1" applyAlignment="1">
      <alignment horizontal="center" vertical="center" wrapText="1"/>
    </xf>
    <xf numFmtId="0" fontId="45" fillId="24" borderId="38" xfId="0" applyFont="1" applyFill="1" applyBorder="1" applyAlignment="1">
      <alignment horizontal="center" vertical="center" wrapText="1"/>
    </xf>
    <xf numFmtId="14" fontId="34" fillId="24" borderId="38" xfId="0" applyNumberFormat="1" applyFont="1" applyFill="1" applyBorder="1" applyAlignment="1">
      <alignment horizontal="center" vertical="center" wrapText="1"/>
    </xf>
    <xf numFmtId="167" fontId="34" fillId="24" borderId="38" xfId="2" applyFont="1" applyFill="1" applyBorder="1" applyAlignment="1">
      <alignment horizontal="center" vertical="center" wrapText="1"/>
    </xf>
    <xf numFmtId="0" fontId="34" fillId="24" borderId="35" xfId="0" applyFont="1" applyFill="1" applyBorder="1" applyAlignment="1">
      <alignment horizontal="center" vertical="center" wrapText="1"/>
    </xf>
    <xf numFmtId="0" fontId="34" fillId="24" borderId="38" xfId="0" applyFont="1" applyFill="1" applyBorder="1" applyAlignment="1">
      <alignment wrapText="1"/>
    </xf>
    <xf numFmtId="166" fontId="34" fillId="24" borderId="38" xfId="9" applyFont="1" applyFill="1" applyBorder="1" applyAlignment="1">
      <alignment wrapText="1"/>
    </xf>
    <xf numFmtId="0" fontId="34" fillId="24" borderId="0" xfId="0" applyFont="1" applyFill="1" applyAlignment="1">
      <alignment wrapText="1"/>
    </xf>
    <xf numFmtId="0" fontId="6" fillId="24" borderId="0" xfId="0" applyFont="1" applyFill="1" applyAlignment="1">
      <alignment wrapText="1"/>
    </xf>
    <xf numFmtId="0" fontId="34" fillId="24" borderId="38" xfId="2" applyNumberFormat="1" applyFont="1" applyFill="1" applyBorder="1" applyAlignment="1" applyProtection="1">
      <alignment wrapText="1"/>
      <protection locked="0"/>
    </xf>
    <xf numFmtId="0" fontId="44" fillId="24" borderId="38" xfId="0" applyFont="1" applyFill="1" applyBorder="1" applyAlignment="1">
      <alignment horizontal="center" vertical="center" wrapText="1"/>
    </xf>
    <xf numFmtId="0" fontId="46" fillId="24" borderId="38" xfId="0" applyFont="1" applyFill="1" applyBorder="1" applyAlignment="1">
      <alignment horizontal="center" vertical="center" wrapText="1"/>
    </xf>
    <xf numFmtId="14" fontId="44" fillId="24" borderId="38" xfId="0" applyNumberFormat="1" applyFont="1" applyFill="1" applyBorder="1" applyAlignment="1">
      <alignment horizontal="center" vertical="center" wrapText="1"/>
    </xf>
    <xf numFmtId="167" fontId="44" fillId="24" borderId="38" xfId="2" applyFont="1" applyFill="1" applyBorder="1" applyAlignment="1">
      <alignment horizontal="center" vertical="center" wrapText="1"/>
    </xf>
    <xf numFmtId="167" fontId="44" fillId="24" borderId="21" xfId="2" applyFont="1" applyFill="1" applyBorder="1" applyAlignment="1">
      <alignment vertical="center" wrapText="1"/>
    </xf>
    <xf numFmtId="0" fontId="22" fillId="8" borderId="4" xfId="0" applyFont="1" applyFill="1" applyBorder="1" applyAlignment="1" applyProtection="1">
      <alignment horizontal="center" vertical="center" wrapText="1"/>
      <protection locked="0"/>
    </xf>
    <xf numFmtId="49" fontId="21" fillId="8" borderId="27" xfId="0" applyNumberFormat="1" applyFont="1" applyFill="1" applyBorder="1" applyAlignment="1">
      <alignment horizontal="center" vertical="center" wrapText="1"/>
    </xf>
    <xf numFmtId="0" fontId="22" fillId="8" borderId="4" xfId="0" applyFont="1" applyFill="1" applyBorder="1" applyAlignment="1" applyProtection="1">
      <alignment wrapText="1"/>
      <protection locked="0"/>
    </xf>
    <xf numFmtId="167" fontId="22" fillId="8" borderId="4" xfId="0" applyNumberFormat="1" applyFont="1" applyFill="1" applyBorder="1" applyAlignment="1" applyProtection="1">
      <alignment horizontal="center" vertical="center" wrapText="1"/>
      <protection locked="0"/>
    </xf>
    <xf numFmtId="0" fontId="15" fillId="8" borderId="2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4" xfId="0" applyNumberFormat="1" applyFont="1" applyFill="1" applyBorder="1" applyAlignment="1">
      <alignment horizontal="left" vertical="center" wrapText="1"/>
    </xf>
    <xf numFmtId="14" fontId="15" fillId="8" borderId="4" xfId="0" applyNumberFormat="1" applyFont="1" applyFill="1" applyBorder="1" applyAlignment="1">
      <alignment horizontal="center" vertical="center" wrapText="1"/>
    </xf>
    <xf numFmtId="0" fontId="15" fillId="8" borderId="38" xfId="0" applyFont="1" applyFill="1" applyBorder="1" applyAlignment="1">
      <alignment horizontal="center" vertical="center" wrapText="1"/>
    </xf>
    <xf numFmtId="0" fontId="15" fillId="8" borderId="0" xfId="0" applyFont="1" applyFill="1" applyAlignment="1">
      <alignment horizontal="right" vertical="center"/>
    </xf>
    <xf numFmtId="171" fontId="18" fillId="8" borderId="38" xfId="2" applyNumberFormat="1" applyFont="1" applyFill="1" applyBorder="1" applyAlignment="1" applyProtection="1">
      <alignment horizontal="center" vertical="center" wrapText="1"/>
    </xf>
    <xf numFmtId="0" fontId="15" fillId="8" borderId="38" xfId="0" applyFont="1" applyFill="1" applyBorder="1" applyAlignment="1">
      <alignment wrapText="1"/>
    </xf>
    <xf numFmtId="49" fontId="21" fillId="8" borderId="28" xfId="0" applyNumberFormat="1" applyFont="1" applyFill="1" applyBorder="1" applyAlignment="1">
      <alignment horizontal="center" vertical="center" wrapText="1"/>
    </xf>
    <xf numFmtId="0" fontId="15" fillId="8" borderId="4" xfId="0" applyFont="1" applyFill="1" applyBorder="1" applyAlignment="1">
      <alignment horizontal="justify" vertical="center" wrapText="1"/>
    </xf>
    <xf numFmtId="14" fontId="0" fillId="8" borderId="4" xfId="0" applyNumberFormat="1" applyFill="1" applyBorder="1" applyAlignment="1">
      <alignment horizontal="center" vertical="center" wrapText="1"/>
    </xf>
    <xf numFmtId="0" fontId="0" fillId="8" borderId="38" xfId="0" applyFont="1" applyFill="1" applyBorder="1" applyAlignment="1">
      <alignment horizontal="center" vertical="center" wrapText="1"/>
    </xf>
    <xf numFmtId="171" fontId="1" fillId="8" borderId="38" xfId="2" applyNumberFormat="1" applyFont="1" applyFill="1" applyBorder="1" applyAlignment="1">
      <alignment horizontal="right" vertical="center" wrapText="1"/>
    </xf>
    <xf numFmtId="167" fontId="6" fillId="8" borderId="25" xfId="2" applyFont="1" applyFill="1" applyBorder="1" applyAlignment="1">
      <alignment horizontal="right" vertical="center" wrapText="1"/>
    </xf>
    <xf numFmtId="0" fontId="0" fillId="8" borderId="38" xfId="0" applyFill="1" applyBorder="1" applyAlignment="1">
      <alignment wrapText="1"/>
    </xf>
    <xf numFmtId="49" fontId="21" fillId="8" borderId="4" xfId="0" applyNumberFormat="1" applyFont="1" applyFill="1" applyBorder="1" applyAlignment="1">
      <alignment horizontal="center" vertical="center" wrapText="1"/>
    </xf>
    <xf numFmtId="49" fontId="21" fillId="8" borderId="32" xfId="0" applyNumberFormat="1" applyFont="1" applyFill="1" applyBorder="1" applyAlignment="1">
      <alignment horizontal="center" vertical="center" wrapText="1"/>
    </xf>
    <xf numFmtId="0" fontId="0" fillId="8" borderId="0" xfId="0" applyFill="1" applyAlignment="1">
      <alignment horizontal="center" vertical="center" wrapText="1"/>
    </xf>
    <xf numFmtId="164" fontId="49" fillId="8" borderId="0" xfId="0" applyNumberFormat="1" applyFont="1" applyFill="1" applyAlignment="1">
      <alignment horizontal="right" vertical="center"/>
    </xf>
    <xf numFmtId="171" fontId="15" fillId="8" borderId="4" xfId="2" applyNumberFormat="1" applyFont="1" applyFill="1" applyBorder="1" applyAlignment="1">
      <alignment horizontal="center" vertical="center" wrapText="1"/>
    </xf>
    <xf numFmtId="0" fontId="0" fillId="8" borderId="38" xfId="0" applyFill="1" applyBorder="1" applyAlignment="1">
      <alignment vertical="top" wrapText="1"/>
    </xf>
    <xf numFmtId="0" fontId="34" fillId="14" borderId="38" xfId="0" applyFont="1" applyFill="1" applyBorder="1" applyAlignment="1" applyProtection="1">
      <alignment vertical="center" wrapText="1"/>
      <protection locked="0"/>
    </xf>
    <xf numFmtId="49" fontId="42" fillId="14" borderId="38" xfId="0" applyNumberFormat="1" applyFont="1" applyFill="1" applyBorder="1" applyAlignment="1">
      <alignment horizontal="center" vertical="center" wrapText="1"/>
    </xf>
    <xf numFmtId="49" fontId="43" fillId="14" borderId="38" xfId="0" applyNumberFormat="1" applyFont="1" applyFill="1" applyBorder="1" applyAlignment="1">
      <alignment horizontal="center" vertical="center" wrapText="1"/>
    </xf>
    <xf numFmtId="0" fontId="34" fillId="14" borderId="38" xfId="0" applyFont="1" applyFill="1" applyBorder="1" applyAlignment="1">
      <alignment vertical="center" wrapText="1"/>
    </xf>
    <xf numFmtId="0" fontId="34" fillId="14" borderId="38" xfId="0" applyFont="1" applyFill="1" applyBorder="1" applyAlignment="1">
      <alignment horizontal="center" vertical="center" wrapText="1"/>
    </xf>
    <xf numFmtId="14" fontId="34" fillId="14" borderId="38" xfId="0" applyNumberFormat="1" applyFont="1" applyFill="1" applyBorder="1" applyAlignment="1">
      <alignment horizontal="center" vertical="center" wrapText="1"/>
    </xf>
    <xf numFmtId="167" fontId="44" fillId="14" borderId="38" xfId="2" applyFont="1" applyFill="1" applyBorder="1" applyAlignment="1">
      <alignment horizontal="center" vertical="center" wrapText="1"/>
    </xf>
    <xf numFmtId="166" fontId="34" fillId="14" borderId="38" xfId="9" applyFont="1" applyFill="1" applyBorder="1" applyAlignment="1">
      <alignment wrapText="1"/>
    </xf>
    <xf numFmtId="0" fontId="6" fillId="26" borderId="38" xfId="0" applyFont="1" applyFill="1" applyBorder="1" applyAlignment="1">
      <alignment horizontal="center" vertical="center" wrapText="1"/>
    </xf>
    <xf numFmtId="0" fontId="6" fillId="27" borderId="38" xfId="0" applyFont="1" applyFill="1" applyBorder="1" applyAlignment="1">
      <alignment horizontal="center" vertical="center" wrapText="1"/>
    </xf>
    <xf numFmtId="0" fontId="0" fillId="27" borderId="38" xfId="0" applyFill="1" applyBorder="1" applyAlignment="1">
      <alignment wrapText="1"/>
    </xf>
    <xf numFmtId="0" fontId="0" fillId="27" borderId="0" xfId="0" applyFill="1" applyAlignment="1">
      <alignment wrapText="1"/>
    </xf>
    <xf numFmtId="167" fontId="0" fillId="27" borderId="0" xfId="0" applyNumberFormat="1" applyFill="1" applyAlignment="1">
      <alignment wrapText="1"/>
    </xf>
    <xf numFmtId="167" fontId="0" fillId="27" borderId="38" xfId="2" applyFont="1" applyFill="1" applyBorder="1"/>
    <xf numFmtId="171" fontId="0" fillId="27" borderId="38" xfId="2" applyNumberFormat="1" applyFont="1" applyFill="1" applyBorder="1"/>
    <xf numFmtId="0" fontId="6" fillId="5" borderId="21" xfId="0" applyFont="1" applyFill="1" applyBorder="1" applyAlignment="1" applyProtection="1">
      <alignment horizontal="center" vertical="center" wrapText="1"/>
      <protection locked="0"/>
    </xf>
    <xf numFmtId="0" fontId="6" fillId="25" borderId="38" xfId="0" applyFont="1" applyFill="1" applyBorder="1" applyAlignment="1">
      <alignment horizontal="center" vertical="center" wrapText="1"/>
    </xf>
    <xf numFmtId="0" fontId="0" fillId="25" borderId="38" xfId="0" applyFill="1" applyBorder="1" applyAlignment="1">
      <alignment wrapText="1"/>
    </xf>
    <xf numFmtId="49" fontId="14" fillId="24" borderId="41" xfId="0" applyNumberFormat="1" applyFont="1" applyFill="1" applyBorder="1" applyAlignment="1">
      <alignment horizontal="center" vertical="center"/>
    </xf>
    <xf numFmtId="49" fontId="14" fillId="24" borderId="38" xfId="0" applyNumberFormat="1" applyFont="1" applyFill="1" applyBorder="1" applyAlignment="1">
      <alignment horizontal="center" vertical="center"/>
    </xf>
    <xf numFmtId="49" fontId="14" fillId="24" borderId="42" xfId="0" applyNumberFormat="1" applyFont="1" applyFill="1" applyBorder="1" applyAlignment="1">
      <alignment horizontal="center" vertical="center"/>
    </xf>
    <xf numFmtId="0" fontId="6" fillId="24" borderId="21" xfId="0" applyFont="1" applyFill="1" applyBorder="1" applyAlignment="1" applyProtection="1">
      <alignment wrapText="1"/>
      <protection locked="0"/>
    </xf>
    <xf numFmtId="0" fontId="6" fillId="24" borderId="21" xfId="0" applyFont="1" applyFill="1" applyBorder="1" applyAlignment="1" applyProtection="1">
      <alignment horizontal="center" vertical="center" wrapText="1"/>
      <protection locked="0"/>
    </xf>
    <xf numFmtId="0" fontId="22" fillId="24" borderId="21" xfId="0" applyFont="1" applyFill="1" applyBorder="1" applyAlignment="1">
      <alignment horizontal="center" vertical="center" wrapText="1"/>
    </xf>
    <xf numFmtId="0" fontId="15" fillId="24" borderId="4" xfId="0" applyFont="1" applyFill="1" applyBorder="1" applyAlignment="1">
      <alignment horizontal="center" vertical="center" wrapText="1"/>
    </xf>
    <xf numFmtId="16" fontId="0" fillId="24" borderId="4" xfId="0" applyNumberFormat="1" applyFont="1" applyFill="1" applyBorder="1" applyAlignment="1">
      <alignment horizontal="center" vertical="center" wrapText="1"/>
    </xf>
    <xf numFmtId="167" fontId="0" fillId="24" borderId="4" xfId="2" applyFont="1" applyFill="1" applyBorder="1" applyAlignment="1">
      <alignment horizontal="center" vertical="center" wrapText="1"/>
    </xf>
    <xf numFmtId="43" fontId="0" fillId="24" borderId="4" xfId="0" applyNumberFormat="1" applyFont="1" applyFill="1" applyBorder="1" applyAlignment="1">
      <alignment horizontal="center" vertical="center" wrapText="1"/>
    </xf>
    <xf numFmtId="167" fontId="0" fillId="24" borderId="4" xfId="2" applyFont="1" applyFill="1" applyBorder="1" applyAlignment="1" applyProtection="1">
      <alignment horizontal="center" vertical="top" wrapText="1"/>
      <protection locked="0"/>
    </xf>
    <xf numFmtId="0" fontId="0" fillId="24" borderId="0" xfId="0" applyFill="1"/>
    <xf numFmtId="167" fontId="15" fillId="24" borderId="4" xfId="2" applyFont="1" applyFill="1" applyBorder="1" applyAlignment="1" applyProtection="1">
      <alignment horizontal="center" vertical="center" wrapText="1"/>
      <protection locked="0"/>
    </xf>
    <xf numFmtId="0" fontId="0" fillId="24" borderId="4" xfId="0" applyFont="1" applyFill="1" applyBorder="1"/>
    <xf numFmtId="167" fontId="0" fillId="24" borderId="38" xfId="2" applyFont="1" applyFill="1" applyBorder="1" applyAlignment="1" applyProtection="1">
      <alignment horizontal="center" vertical="center" wrapText="1"/>
      <protection locked="0"/>
    </xf>
    <xf numFmtId="0" fontId="0" fillId="8" borderId="38" xfId="0" applyNumberFormat="1" applyFont="1" applyFill="1" applyBorder="1" applyAlignment="1" applyProtection="1">
      <alignment horizontal="center" vertical="center" wrapText="1"/>
    </xf>
    <xf numFmtId="0" fontId="0" fillId="8" borderId="38" xfId="0" applyFill="1" applyBorder="1" applyAlignment="1">
      <alignment horizontal="center" vertical="center"/>
    </xf>
    <xf numFmtId="167" fontId="0" fillId="8" borderId="38" xfId="0" applyNumberFormat="1" applyFill="1" applyBorder="1" applyAlignment="1">
      <alignment horizontal="center" vertical="center"/>
    </xf>
    <xf numFmtId="167" fontId="6" fillId="8" borderId="38" xfId="2" applyFont="1" applyFill="1" applyBorder="1" applyAlignment="1" applyProtection="1">
      <alignment horizontal="center" vertical="center" wrapText="1"/>
      <protection locked="0"/>
    </xf>
    <xf numFmtId="0" fontId="0" fillId="14" borderId="38" xfId="0" applyFill="1" applyBorder="1" applyAlignment="1">
      <alignment horizontal="center" wrapText="1"/>
    </xf>
    <xf numFmtId="49" fontId="21" fillId="14" borderId="38" xfId="0" applyNumberFormat="1" applyFont="1" applyFill="1" applyBorder="1" applyAlignment="1">
      <alignment horizontal="center" vertical="center"/>
    </xf>
    <xf numFmtId="49" fontId="22" fillId="14" borderId="38" xfId="0" applyNumberFormat="1" applyFont="1" applyFill="1" applyBorder="1" applyAlignment="1">
      <alignment horizontal="center" vertical="center"/>
    </xf>
    <xf numFmtId="167" fontId="0" fillId="14" borderId="38" xfId="0" applyNumberFormat="1" applyFill="1" applyBorder="1" applyAlignment="1">
      <alignment wrapText="1"/>
    </xf>
    <xf numFmtId="0" fontId="6" fillId="23" borderId="38" xfId="0" applyFont="1" applyFill="1" applyBorder="1" applyAlignment="1">
      <alignment horizontal="center" vertical="center" wrapText="1"/>
    </xf>
    <xf numFmtId="0" fontId="0" fillId="23" borderId="38" xfId="0" applyFill="1" applyBorder="1" applyAlignment="1">
      <alignment wrapText="1"/>
    </xf>
    <xf numFmtId="49" fontId="21" fillId="18" borderId="38" xfId="0" applyNumberFormat="1" applyFont="1" applyFill="1" applyBorder="1" applyAlignment="1">
      <alignment horizontal="center" vertical="center"/>
    </xf>
    <xf numFmtId="0" fontId="6" fillId="18" borderId="38" xfId="0" applyFont="1" applyFill="1" applyBorder="1" applyAlignment="1">
      <alignment horizontal="center" vertical="center"/>
    </xf>
    <xf numFmtId="3" fontId="6" fillId="18" borderId="38" xfId="0" applyNumberFormat="1" applyFont="1" applyFill="1" applyBorder="1" applyAlignment="1" applyProtection="1">
      <alignment horizontal="center" vertical="center" wrapText="1"/>
    </xf>
    <xf numFmtId="14" fontId="6" fillId="18" borderId="38" xfId="0" applyNumberFormat="1" applyFont="1" applyFill="1" applyBorder="1" applyAlignment="1">
      <alignment horizontal="center" vertical="center" wrapText="1"/>
    </xf>
    <xf numFmtId="167" fontId="6" fillId="18" borderId="38" xfId="2" applyFont="1" applyFill="1" applyBorder="1" applyAlignment="1">
      <alignment horizontal="center" vertical="center" wrapText="1"/>
    </xf>
    <xf numFmtId="0" fontId="6" fillId="18" borderId="38" xfId="0" applyNumberFormat="1" applyFont="1" applyFill="1" applyBorder="1" applyAlignment="1">
      <alignment horizontal="center" vertical="center"/>
    </xf>
    <xf numFmtId="0" fontId="0" fillId="18" borderId="38" xfId="0" applyFont="1" applyFill="1" applyBorder="1" applyAlignment="1">
      <alignment horizontal="center" vertical="center"/>
    </xf>
    <xf numFmtId="3" fontId="6" fillId="18" borderId="38" xfId="0" applyNumberFormat="1" applyFont="1" applyFill="1" applyBorder="1" applyAlignment="1" applyProtection="1">
      <alignment horizontal="center" vertical="center"/>
    </xf>
    <xf numFmtId="0" fontId="6" fillId="18" borderId="38" xfId="0" applyFont="1" applyFill="1" applyBorder="1" applyAlignment="1">
      <alignment horizontal="justify" vertical="center"/>
    </xf>
    <xf numFmtId="0" fontId="6" fillId="18" borderId="18" xfId="0" applyFont="1" applyFill="1" applyBorder="1" applyAlignment="1">
      <alignment horizontal="center" vertical="center" wrapText="1"/>
    </xf>
    <xf numFmtId="167" fontId="6" fillId="18" borderId="18" xfId="2" applyFont="1" applyFill="1" applyBorder="1" applyAlignment="1" applyProtection="1">
      <alignment horizontal="center" vertical="center" wrapText="1"/>
      <protection locked="0"/>
    </xf>
    <xf numFmtId="167" fontId="6" fillId="18" borderId="0" xfId="2" applyFont="1" applyFill="1" applyBorder="1" applyAlignment="1" applyProtection="1">
      <alignment horizontal="center" vertical="center" wrapText="1"/>
      <protection locked="0"/>
    </xf>
    <xf numFmtId="167" fontId="7" fillId="18" borderId="0" xfId="2" applyFont="1" applyFill="1" applyBorder="1" applyAlignment="1">
      <alignment wrapText="1"/>
    </xf>
    <xf numFmtId="14" fontId="6" fillId="29" borderId="38" xfId="0" applyNumberFormat="1" applyFont="1" applyFill="1" applyBorder="1" applyAlignment="1">
      <alignment horizontal="center" vertical="center" wrapText="1"/>
    </xf>
    <xf numFmtId="0" fontId="6" fillId="29" borderId="38" xfId="0" applyFont="1" applyFill="1" applyBorder="1" applyAlignment="1">
      <alignment horizontal="center" vertical="center" wrapText="1"/>
    </xf>
    <xf numFmtId="167" fontId="6" fillId="29" borderId="38" xfId="2" applyFont="1" applyFill="1" applyBorder="1" applyAlignment="1">
      <alignment horizontal="center" vertical="center" wrapText="1"/>
    </xf>
    <xf numFmtId="0" fontId="0" fillId="29" borderId="38" xfId="0" applyFont="1" applyFill="1" applyBorder="1" applyAlignment="1">
      <alignment horizontal="center" vertical="center"/>
    </xf>
    <xf numFmtId="0" fontId="6" fillId="31" borderId="38" xfId="0" applyFont="1" applyFill="1" applyBorder="1" applyAlignment="1">
      <alignment horizontal="center" vertical="center" wrapText="1"/>
    </xf>
    <xf numFmtId="0" fontId="0" fillId="31" borderId="38" xfId="0" applyFill="1" applyBorder="1" applyAlignment="1">
      <alignment wrapText="1"/>
    </xf>
    <xf numFmtId="0" fontId="0" fillId="6" borderId="38" xfId="0" applyFont="1" applyFill="1" applyBorder="1" applyAlignment="1" applyProtection="1">
      <alignment horizontal="center" vertical="center" wrapText="1"/>
      <protection locked="0"/>
    </xf>
    <xf numFmtId="0" fontId="6" fillId="14" borderId="38" xfId="0" applyFont="1" applyFill="1" applyBorder="1" applyAlignment="1">
      <alignment horizontal="center" vertical="center" wrapText="1"/>
    </xf>
    <xf numFmtId="0" fontId="0" fillId="32" borderId="4" xfId="0" applyFont="1" applyFill="1" applyBorder="1" applyAlignment="1" applyProtection="1">
      <alignment horizontal="center" vertical="center" wrapText="1"/>
      <protection locked="0"/>
    </xf>
    <xf numFmtId="49" fontId="14" fillId="32" borderId="41" xfId="0" applyNumberFormat="1" applyFont="1" applyFill="1" applyBorder="1" applyAlignment="1">
      <alignment horizontal="center" vertical="center"/>
    </xf>
    <xf numFmtId="49" fontId="14" fillId="32" borderId="38" xfId="0" applyNumberFormat="1" applyFont="1" applyFill="1" applyBorder="1" applyAlignment="1">
      <alignment horizontal="center" vertical="center"/>
    </xf>
    <xf numFmtId="49" fontId="14" fillId="32" borderId="42" xfId="0" applyNumberFormat="1" applyFont="1" applyFill="1" applyBorder="1" applyAlignment="1">
      <alignment horizontal="center" vertical="center"/>
    </xf>
    <xf numFmtId="0" fontId="6" fillId="32" borderId="25" xfId="0" applyFont="1" applyFill="1" applyBorder="1" applyAlignment="1" applyProtection="1">
      <alignment wrapText="1"/>
      <protection locked="0"/>
    </xf>
    <xf numFmtId="0" fontId="6" fillId="32" borderId="25" xfId="0" applyFont="1" applyFill="1" applyBorder="1" applyAlignment="1" applyProtection="1">
      <alignment horizontal="center" vertical="center" wrapText="1"/>
      <protection locked="0"/>
    </xf>
    <xf numFmtId="0" fontId="0" fillId="32" borderId="4" xfId="0" applyFont="1" applyFill="1" applyBorder="1" applyAlignment="1">
      <alignment horizontal="center" vertical="center" wrapText="1"/>
    </xf>
    <xf numFmtId="0" fontId="0" fillId="32" borderId="38" xfId="0" applyFont="1" applyFill="1" applyBorder="1" applyAlignment="1">
      <alignment horizontal="center" vertical="center" wrapText="1"/>
    </xf>
    <xf numFmtId="0" fontId="15" fillId="32" borderId="4" xfId="0" applyFont="1" applyFill="1" applyBorder="1" applyAlignment="1">
      <alignment horizontal="center" vertical="center" wrapText="1"/>
    </xf>
    <xf numFmtId="14" fontId="0" fillId="32" borderId="25" xfId="0" applyNumberFormat="1" applyFont="1" applyFill="1" applyBorder="1" applyAlignment="1">
      <alignment horizontal="center" vertical="center" wrapText="1"/>
    </xf>
    <xf numFmtId="167" fontId="15" fillId="32" borderId="4" xfId="2" applyFont="1" applyFill="1" applyBorder="1" applyAlignment="1">
      <alignment horizontal="center" vertical="center" wrapText="1"/>
    </xf>
    <xf numFmtId="0" fontId="0" fillId="32" borderId="38" xfId="0" applyFill="1" applyBorder="1" applyAlignment="1">
      <alignment horizontal="center" vertical="center" wrapText="1"/>
    </xf>
    <xf numFmtId="0" fontId="0" fillId="32" borderId="38" xfId="0" applyFill="1" applyBorder="1" applyAlignment="1">
      <alignment horizontal="center" vertical="center"/>
    </xf>
    <xf numFmtId="0" fontId="0" fillId="32" borderId="35" xfId="0" applyFill="1" applyBorder="1" applyAlignment="1">
      <alignment horizontal="center" vertical="center"/>
    </xf>
    <xf numFmtId="167" fontId="0" fillId="32" borderId="38" xfId="0" applyNumberFormat="1" applyFill="1" applyBorder="1" applyAlignment="1">
      <alignment horizontal="center" vertical="center"/>
    </xf>
    <xf numFmtId="0" fontId="0" fillId="32" borderId="11" xfId="0" applyFill="1" applyBorder="1" applyAlignment="1">
      <alignment horizontal="center" vertical="center"/>
    </xf>
    <xf numFmtId="167" fontId="0" fillId="32" borderId="38" xfId="2" applyFont="1" applyFill="1" applyBorder="1" applyAlignment="1" applyProtection="1">
      <alignment horizontal="center" vertical="top" wrapText="1"/>
      <protection locked="0"/>
    </xf>
    <xf numFmtId="167" fontId="0" fillId="32" borderId="25" xfId="2" applyFont="1" applyFill="1" applyBorder="1" applyAlignment="1" applyProtection="1">
      <alignment horizontal="center" vertical="top" wrapText="1"/>
      <protection locked="0"/>
    </xf>
    <xf numFmtId="167" fontId="0" fillId="32" borderId="25" xfId="2" applyFont="1" applyFill="1" applyBorder="1" applyAlignment="1" applyProtection="1">
      <alignment horizontal="center" vertical="center" wrapText="1"/>
      <protection locked="0"/>
    </xf>
    <xf numFmtId="3" fontId="0" fillId="32" borderId="38" xfId="0" applyNumberFormat="1" applyFill="1" applyBorder="1" applyAlignment="1">
      <alignment vertical="center"/>
    </xf>
    <xf numFmtId="167" fontId="0" fillId="32" borderId="38" xfId="2" applyFont="1" applyFill="1" applyBorder="1" applyAlignment="1">
      <alignment horizontal="center" vertical="center" wrapText="1"/>
    </xf>
    <xf numFmtId="0" fontId="0" fillId="32" borderId="35" xfId="0" applyFill="1" applyBorder="1" applyAlignment="1">
      <alignment horizontal="center" vertical="center" wrapText="1"/>
    </xf>
    <xf numFmtId="167" fontId="0" fillId="32" borderId="38" xfId="2" applyFont="1" applyFill="1" applyBorder="1" applyAlignment="1" applyProtection="1">
      <alignment horizontal="center" vertical="center" wrapText="1"/>
      <protection locked="0"/>
    </xf>
    <xf numFmtId="167" fontId="0" fillId="32" borderId="10" xfId="2" applyFont="1" applyFill="1" applyBorder="1" applyAlignment="1" applyProtection="1">
      <alignment horizontal="center" vertical="top" wrapText="1"/>
      <protection locked="0"/>
    </xf>
    <xf numFmtId="171" fontId="0" fillId="33" borderId="38" xfId="2" applyNumberFormat="1" applyFont="1" applyFill="1" applyBorder="1" applyAlignment="1" applyProtection="1">
      <alignment horizontal="center" vertical="center" wrapText="1"/>
      <protection locked="0"/>
    </xf>
    <xf numFmtId="167" fontId="18" fillId="33" borderId="38" xfId="2" applyFont="1" applyFill="1" applyBorder="1" applyAlignment="1">
      <alignment wrapText="1"/>
    </xf>
    <xf numFmtId="49" fontId="14" fillId="18" borderId="38" xfId="0" applyNumberFormat="1" applyFont="1" applyFill="1" applyBorder="1" applyAlignment="1">
      <alignment horizontal="center" vertical="center"/>
    </xf>
    <xf numFmtId="167" fontId="0" fillId="18" borderId="38" xfId="2" applyFont="1" applyFill="1" applyBorder="1" applyAlignment="1">
      <alignment horizontal="center" vertical="center" wrapText="1"/>
    </xf>
    <xf numFmtId="0" fontId="0" fillId="24" borderId="38" xfId="0" applyFill="1" applyBorder="1" applyAlignment="1">
      <alignment horizontal="center" vertical="center" wrapText="1"/>
    </xf>
    <xf numFmtId="0" fontId="0" fillId="24" borderId="38" xfId="0" applyFill="1" applyBorder="1" applyAlignment="1">
      <alignment vertical="center" wrapText="1"/>
    </xf>
    <xf numFmtId="0" fontId="6" fillId="14" borderId="38" xfId="0" applyFont="1" applyFill="1" applyBorder="1" applyAlignment="1">
      <alignment wrapText="1"/>
    </xf>
    <xf numFmtId="167" fontId="1" fillId="14" borderId="38" xfId="2" applyFont="1" applyFill="1" applyBorder="1" applyAlignment="1" applyProtection="1">
      <alignment horizontal="center" vertical="center" wrapText="1"/>
      <protection locked="0"/>
    </xf>
    <xf numFmtId="0" fontId="0" fillId="14" borderId="38" xfId="0" applyFill="1" applyBorder="1"/>
    <xf numFmtId="167" fontId="15" fillId="14" borderId="38" xfId="2" applyFont="1" applyFill="1" applyBorder="1" applyAlignment="1">
      <alignment horizontal="center" vertical="center" wrapText="1"/>
    </xf>
    <xf numFmtId="0" fontId="6" fillId="14" borderId="38" xfId="0" applyFont="1" applyFill="1" applyBorder="1" applyAlignment="1" applyProtection="1">
      <alignment wrapText="1"/>
      <protection locked="0"/>
    </xf>
    <xf numFmtId="167" fontId="0" fillId="14" borderId="38" xfId="2" applyFont="1" applyFill="1" applyBorder="1" applyAlignment="1">
      <alignment horizontal="center" vertical="center"/>
    </xf>
    <xf numFmtId="0" fontId="0" fillId="8" borderId="38" xfId="0" applyFill="1" applyBorder="1"/>
    <xf numFmtId="14" fontId="0" fillId="8" borderId="38" xfId="0" applyNumberFormat="1" applyFill="1" applyBorder="1" applyAlignment="1">
      <alignment horizontal="center" vertical="center" wrapText="1"/>
    </xf>
    <xf numFmtId="167" fontId="15" fillId="8" borderId="38" xfId="2" applyFont="1" applyFill="1" applyBorder="1" applyAlignment="1">
      <alignment horizontal="center" vertical="center" wrapText="1"/>
    </xf>
    <xf numFmtId="167" fontId="6" fillId="8" borderId="38" xfId="2" applyFont="1" applyFill="1" applyBorder="1" applyAlignment="1">
      <alignment horizontal="center" vertical="center" wrapText="1"/>
    </xf>
    <xf numFmtId="0" fontId="6" fillId="8" borderId="38" xfId="0" applyFont="1" applyFill="1" applyBorder="1" applyAlignment="1" applyProtection="1">
      <alignment wrapText="1"/>
      <protection locked="0"/>
    </xf>
    <xf numFmtId="0" fontId="6" fillId="8" borderId="38" xfId="0" applyFont="1" applyFill="1" applyBorder="1" applyAlignment="1" applyProtection="1">
      <alignment horizontal="center" vertical="center" wrapText="1"/>
      <protection locked="0"/>
    </xf>
    <xf numFmtId="0" fontId="22" fillId="8" borderId="38" xfId="0" applyNumberFormat="1" applyFont="1" applyFill="1" applyBorder="1" applyAlignment="1">
      <alignment horizontal="center" vertical="center" wrapText="1"/>
    </xf>
    <xf numFmtId="167" fontId="6" fillId="14" borderId="38" xfId="2" applyFont="1" applyFill="1" applyBorder="1" applyAlignment="1" applyProtection="1">
      <alignment horizontal="center" vertical="center" wrapText="1"/>
      <protection locked="0"/>
    </xf>
    <xf numFmtId="167" fontId="0" fillId="24" borderId="38" xfId="0" applyNumberFormat="1" applyFill="1" applyBorder="1" applyAlignment="1">
      <alignment horizontal="center" vertical="center"/>
    </xf>
    <xf numFmtId="0" fontId="0" fillId="24" borderId="38" xfId="0" applyFill="1" applyBorder="1"/>
    <xf numFmtId="0" fontId="0" fillId="24" borderId="38" xfId="0" applyFont="1" applyFill="1" applyBorder="1" applyAlignment="1">
      <alignment horizontal="center" vertical="center"/>
    </xf>
    <xf numFmtId="0" fontId="6" fillId="24" borderId="38" xfId="0" applyFont="1" applyFill="1" applyBorder="1" applyAlignment="1" applyProtection="1">
      <alignment horizontal="center" vertical="center" wrapText="1"/>
      <protection locked="0"/>
    </xf>
    <xf numFmtId="0" fontId="6" fillId="24" borderId="38" xfId="0" applyFont="1" applyFill="1" applyBorder="1" applyAlignment="1" applyProtection="1">
      <alignment wrapText="1"/>
      <protection locked="0"/>
    </xf>
    <xf numFmtId="0" fontId="6" fillId="24" borderId="38" xfId="2" applyNumberFormat="1" applyFont="1" applyFill="1" applyBorder="1" applyAlignment="1" applyProtection="1">
      <alignment horizontal="center" vertical="center" wrapText="1"/>
      <protection locked="0"/>
    </xf>
    <xf numFmtId="0" fontId="22" fillId="24" borderId="38" xfId="0" applyFont="1" applyFill="1" applyBorder="1" applyAlignment="1">
      <alignment horizontal="center" vertical="center" wrapText="1"/>
    </xf>
    <xf numFmtId="0" fontId="15" fillId="24" borderId="38" xfId="0" applyFont="1" applyFill="1" applyBorder="1" applyAlignment="1">
      <alignment horizontal="center" vertical="center" wrapText="1"/>
    </xf>
    <xf numFmtId="14" fontId="15" fillId="24" borderId="38" xfId="0" applyNumberFormat="1"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38" xfId="0" applyNumberFormat="1" applyFont="1" applyFill="1" applyBorder="1" applyAlignment="1" applyProtection="1">
      <alignment horizontal="center" vertical="center"/>
    </xf>
    <xf numFmtId="167" fontId="0" fillId="24" borderId="38" xfId="2" applyFont="1" applyFill="1" applyBorder="1" applyAlignment="1" applyProtection="1">
      <alignment horizontal="center" vertical="top" wrapText="1"/>
      <protection locked="0"/>
    </xf>
    <xf numFmtId="167" fontId="15" fillId="24" borderId="38" xfId="2" applyFont="1" applyFill="1" applyBorder="1" applyAlignment="1">
      <alignment horizontal="center" vertical="center" wrapText="1"/>
    </xf>
    <xf numFmtId="3" fontId="0" fillId="24" borderId="38" xfId="0" applyNumberFormat="1" applyFill="1" applyBorder="1"/>
    <xf numFmtId="167" fontId="15" fillId="24" borderId="38" xfId="2" applyFont="1" applyFill="1" applyBorder="1" applyAlignment="1">
      <alignment vertical="center" wrapText="1"/>
    </xf>
    <xf numFmtId="171" fontId="18" fillId="26" borderId="38" xfId="2" applyNumberFormat="1" applyFont="1" applyFill="1" applyBorder="1" applyAlignment="1">
      <alignment horizontal="center" vertical="center" wrapText="1"/>
    </xf>
    <xf numFmtId="49" fontId="15" fillId="18" borderId="38" xfId="0" applyNumberFormat="1" applyFont="1" applyFill="1" applyBorder="1" applyAlignment="1">
      <alignment horizontal="center" vertical="center"/>
    </xf>
    <xf numFmtId="49" fontId="55" fillId="14" borderId="38" xfId="0" applyNumberFormat="1" applyFont="1" applyFill="1" applyBorder="1" applyAlignment="1">
      <alignment horizontal="center" vertical="center"/>
    </xf>
    <xf numFmtId="0" fontId="56" fillId="14" borderId="38" xfId="0" applyFont="1" applyFill="1" applyBorder="1" applyAlignment="1" applyProtection="1">
      <alignment horizontal="center" vertical="center" wrapText="1"/>
      <protection locked="0"/>
    </xf>
    <xf numFmtId="167" fontId="6" fillId="14" borderId="38" xfId="2" applyFont="1" applyFill="1" applyBorder="1" applyAlignment="1" applyProtection="1">
      <alignment horizontal="center" vertical="top" wrapText="1"/>
      <protection locked="0"/>
    </xf>
    <xf numFmtId="167" fontId="0" fillId="14" borderId="38" xfId="0" applyNumberFormat="1" applyFont="1" applyFill="1" applyBorder="1" applyAlignment="1">
      <alignment horizontal="center" vertical="center"/>
    </xf>
    <xf numFmtId="0" fontId="22" fillId="14" borderId="38" xfId="0" applyFont="1" applyFill="1" applyBorder="1" applyAlignment="1">
      <alignment vertical="center" wrapText="1"/>
    </xf>
    <xf numFmtId="0" fontId="6" fillId="14" borderId="38" xfId="1" applyNumberFormat="1" applyFont="1" applyFill="1" applyBorder="1" applyAlignment="1">
      <alignment horizontal="center" vertical="center" wrapText="1"/>
    </xf>
    <xf numFmtId="14" fontId="6" fillId="14" borderId="38" xfId="0" applyNumberFormat="1" applyFont="1" applyFill="1" applyBorder="1" applyAlignment="1">
      <alignment horizontal="center" vertical="center" wrapText="1"/>
    </xf>
    <xf numFmtId="167" fontId="15" fillId="14" borderId="38" xfId="2" applyFont="1" applyFill="1" applyBorder="1" applyAlignment="1">
      <alignment vertical="center" wrapText="1"/>
    </xf>
    <xf numFmtId="167" fontId="6" fillId="14" borderId="38" xfId="0" applyNumberFormat="1" applyFont="1" applyFill="1" applyBorder="1" applyAlignment="1">
      <alignment horizontal="center" vertical="center" wrapText="1"/>
    </xf>
    <xf numFmtId="0" fontId="6" fillId="14" borderId="38" xfId="0" applyFont="1" applyFill="1" applyBorder="1" applyAlignment="1">
      <alignment horizontal="left" wrapText="1"/>
    </xf>
    <xf numFmtId="4" fontId="0" fillId="14" borderId="38" xfId="0" applyNumberFormat="1" applyFont="1" applyFill="1" applyBorder="1" applyAlignment="1">
      <alignment horizontal="right" vertical="center" wrapText="1"/>
    </xf>
    <xf numFmtId="0" fontId="6" fillId="14" borderId="38" xfId="0" applyNumberFormat="1" applyFont="1" applyFill="1" applyBorder="1" applyAlignment="1" applyProtection="1">
      <alignment horizontal="center" vertical="center" wrapText="1"/>
    </xf>
    <xf numFmtId="0" fontId="0" fillId="26" borderId="38" xfId="0" applyFill="1" applyBorder="1" applyAlignment="1">
      <alignment horizontal="center" vertical="center"/>
    </xf>
    <xf numFmtId="3" fontId="6" fillId="26" borderId="38" xfId="0" applyNumberFormat="1" applyFont="1" applyFill="1" applyBorder="1" applyAlignment="1" applyProtection="1">
      <alignment horizontal="justify" vertical="center"/>
    </xf>
    <xf numFmtId="167" fontId="18" fillId="34" borderId="38" xfId="2" applyFont="1" applyFill="1" applyBorder="1" applyAlignment="1">
      <alignment wrapText="1"/>
    </xf>
    <xf numFmtId="171" fontId="0" fillId="17" borderId="38" xfId="0" applyNumberFormat="1" applyFill="1" applyBorder="1" applyAlignment="1">
      <alignment horizontal="center" vertical="center"/>
    </xf>
    <xf numFmtId="0" fontId="0" fillId="17" borderId="38" xfId="0" applyFont="1" applyFill="1" applyBorder="1" applyAlignment="1">
      <alignment horizontal="center" vertical="center"/>
    </xf>
    <xf numFmtId="171" fontId="0" fillId="6" borderId="38" xfId="0" applyNumberFormat="1" applyFill="1" applyBorder="1" applyAlignment="1">
      <alignment horizontal="center" vertical="center"/>
    </xf>
    <xf numFmtId="0" fontId="0" fillId="6" borderId="38" xfId="0" applyFont="1" applyFill="1" applyBorder="1" applyAlignment="1">
      <alignment horizontal="center" vertical="center"/>
    </xf>
    <xf numFmtId="0" fontId="6" fillId="6" borderId="38" xfId="0" applyFont="1" applyFill="1" applyBorder="1" applyAlignment="1">
      <alignment horizontal="center" vertical="center"/>
    </xf>
    <xf numFmtId="171" fontId="15" fillId="6" borderId="38" xfId="0" applyNumberFormat="1" applyFont="1" applyFill="1" applyBorder="1" applyAlignment="1">
      <alignment horizontal="center" vertical="center"/>
    </xf>
    <xf numFmtId="167" fontId="22" fillId="6" borderId="38" xfId="2" applyFont="1" applyFill="1" applyBorder="1" applyAlignment="1">
      <alignment horizontal="center" vertical="center" wrapText="1"/>
    </xf>
    <xf numFmtId="0" fontId="6" fillId="6" borderId="38" xfId="0" applyFont="1" applyFill="1" applyBorder="1" applyAlignment="1">
      <alignment horizontal="center" vertical="center" wrapText="1"/>
    </xf>
    <xf numFmtId="171" fontId="22" fillId="6" borderId="38" xfId="2" applyNumberFormat="1" applyFont="1" applyFill="1" applyBorder="1" applyAlignment="1">
      <alignment horizontal="center" vertical="center" wrapText="1"/>
    </xf>
    <xf numFmtId="14" fontId="6" fillId="6" borderId="38" xfId="0" applyNumberFormat="1" applyFont="1" applyFill="1" applyBorder="1" applyAlignment="1">
      <alignment horizontal="center" vertical="center" wrapText="1"/>
    </xf>
    <xf numFmtId="167" fontId="0" fillId="6" borderId="38" xfId="0" applyNumberFormat="1" applyFill="1" applyBorder="1" applyAlignment="1">
      <alignment horizontal="center" vertical="center"/>
    </xf>
    <xf numFmtId="0" fontId="6" fillId="6" borderId="38" xfId="0" applyFont="1" applyFill="1" applyBorder="1" applyAlignment="1" applyProtection="1">
      <alignment wrapText="1"/>
      <protection locked="0"/>
    </xf>
    <xf numFmtId="0" fontId="6" fillId="6" borderId="38" xfId="0" applyFont="1" applyFill="1" applyBorder="1" applyAlignment="1">
      <alignment horizontal="left" vertical="center" wrapText="1"/>
    </xf>
    <xf numFmtId="0" fontId="0" fillId="6" borderId="38" xfId="0" applyFill="1" applyBorder="1" applyAlignment="1">
      <alignment vertical="center"/>
    </xf>
    <xf numFmtId="0" fontId="6" fillId="17" borderId="38" xfId="0" applyFont="1" applyFill="1" applyBorder="1" applyAlignment="1">
      <alignment vertical="center" wrapText="1"/>
    </xf>
    <xf numFmtId="49" fontId="21" fillId="17" borderId="38" xfId="0" applyNumberFormat="1" applyFont="1" applyFill="1" applyBorder="1" applyAlignment="1">
      <alignment horizontal="center" vertical="center"/>
    </xf>
    <xf numFmtId="0" fontId="6" fillId="17" borderId="38" xfId="0" applyNumberFormat="1" applyFont="1" applyFill="1" applyBorder="1" applyAlignment="1">
      <alignment horizontal="center" vertical="center"/>
    </xf>
    <xf numFmtId="3" fontId="6" fillId="17" borderId="38" xfId="0" applyNumberFormat="1" applyFont="1" applyFill="1" applyBorder="1" applyAlignment="1" applyProtection="1">
      <alignment horizontal="center" vertical="center"/>
    </xf>
    <xf numFmtId="0" fontId="6" fillId="17" borderId="38" xfId="0" applyFont="1" applyFill="1" applyBorder="1" applyAlignment="1">
      <alignment horizontal="justify" vertical="center"/>
    </xf>
    <xf numFmtId="167" fontId="6" fillId="17" borderId="38" xfId="2" applyFont="1" applyFill="1" applyBorder="1" applyAlignment="1" applyProtection="1">
      <alignment horizontal="center" vertical="center" wrapText="1"/>
      <protection locked="0"/>
    </xf>
    <xf numFmtId="0" fontId="0" fillId="17" borderId="38" xfId="0" applyFont="1" applyFill="1" applyBorder="1" applyAlignment="1">
      <alignment horizontal="center"/>
    </xf>
    <xf numFmtId="0" fontId="0" fillId="6" borderId="38" xfId="0" applyFill="1" applyBorder="1" applyAlignment="1">
      <alignment wrapText="1"/>
    </xf>
    <xf numFmtId="167" fontId="0" fillId="25" borderId="38" xfId="0" applyNumberFormat="1" applyFill="1" applyBorder="1" applyAlignment="1">
      <alignment horizontal="center" vertical="center"/>
    </xf>
    <xf numFmtId="0" fontId="0" fillId="25" borderId="38" xfId="0" applyFont="1" applyFill="1" applyBorder="1" applyAlignment="1">
      <alignment horizontal="center" vertical="center"/>
    </xf>
    <xf numFmtId="167" fontId="6" fillId="25" borderId="38" xfId="2" applyFont="1" applyFill="1" applyBorder="1" applyAlignment="1" applyProtection="1">
      <alignment horizontal="center" vertical="center" wrapText="1"/>
      <protection locked="0"/>
    </xf>
    <xf numFmtId="0" fontId="0" fillId="25" borderId="38" xfId="0" applyFill="1" applyBorder="1" applyAlignment="1">
      <alignment horizontal="center" vertical="center"/>
    </xf>
    <xf numFmtId="0" fontId="0" fillId="25" borderId="38" xfId="0" applyFont="1" applyFill="1" applyBorder="1" applyAlignment="1">
      <alignment wrapText="1"/>
    </xf>
    <xf numFmtId="171" fontId="0" fillId="25" borderId="38" xfId="0" applyNumberFormat="1" applyFill="1" applyBorder="1" applyAlignment="1">
      <alignment horizontal="center" vertical="center"/>
    </xf>
    <xf numFmtId="0" fontId="0" fillId="25" borderId="38" xfId="0" applyFont="1" applyFill="1" applyBorder="1" applyAlignment="1">
      <alignment horizontal="center" wrapText="1"/>
    </xf>
    <xf numFmtId="171" fontId="0" fillId="35" borderId="38" xfId="0" applyNumberFormat="1" applyFill="1" applyBorder="1" applyAlignment="1">
      <alignment horizontal="center" vertical="center"/>
    </xf>
    <xf numFmtId="14" fontId="6" fillId="35" borderId="38" xfId="0" applyNumberFormat="1" applyFont="1" applyFill="1" applyBorder="1" applyAlignment="1">
      <alignment horizontal="center" vertical="center" wrapText="1"/>
    </xf>
    <xf numFmtId="0" fontId="6" fillId="35" borderId="38" xfId="0" applyFont="1" applyFill="1" applyBorder="1" applyAlignment="1">
      <alignment horizontal="center" vertical="center" wrapText="1"/>
    </xf>
    <xf numFmtId="167" fontId="6" fillId="35" borderId="38" xfId="2" applyFont="1" applyFill="1" applyBorder="1" applyAlignment="1">
      <alignment horizontal="center" vertical="center" wrapText="1"/>
    </xf>
    <xf numFmtId="0" fontId="22" fillId="35" borderId="38" xfId="0" applyFont="1" applyFill="1" applyBorder="1" applyAlignment="1">
      <alignment horizontal="center" vertical="center" wrapText="1"/>
    </xf>
    <xf numFmtId="0" fontId="7" fillId="35" borderId="38" xfId="0" applyFont="1" applyFill="1" applyBorder="1" applyAlignment="1">
      <alignment horizontal="center" vertical="center" wrapText="1"/>
    </xf>
    <xf numFmtId="167" fontId="7" fillId="35" borderId="38" xfId="2" applyFont="1" applyFill="1" applyBorder="1" applyAlignment="1">
      <alignment wrapText="1"/>
    </xf>
    <xf numFmtId="167" fontId="7" fillId="35" borderId="38" xfId="2"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38" xfId="0" applyFill="1" applyBorder="1" applyAlignment="1">
      <alignment vertical="center"/>
    </xf>
    <xf numFmtId="0" fontId="44" fillId="35" borderId="38" xfId="0" applyFont="1" applyFill="1" applyBorder="1" applyAlignment="1" applyProtection="1">
      <alignment vertical="center" wrapText="1"/>
      <protection locked="0"/>
    </xf>
    <xf numFmtId="49" fontId="42" fillId="35" borderId="38" xfId="0" applyNumberFormat="1" applyFont="1" applyFill="1" applyBorder="1" applyAlignment="1">
      <alignment horizontal="center" vertical="center" wrapText="1"/>
    </xf>
    <xf numFmtId="0" fontId="43" fillId="35" borderId="38" xfId="0" applyFont="1" applyFill="1" applyBorder="1" applyAlignment="1">
      <alignment horizontal="center" vertical="center" wrapText="1"/>
    </xf>
    <xf numFmtId="0" fontId="46" fillId="35" borderId="38" xfId="0" applyFont="1" applyFill="1" applyBorder="1" applyAlignment="1">
      <alignment horizontal="center" vertical="center" wrapText="1"/>
    </xf>
    <xf numFmtId="14" fontId="46" fillId="35" borderId="38" xfId="0" applyNumberFormat="1" applyFont="1" applyFill="1" applyBorder="1" applyAlignment="1">
      <alignment horizontal="center" vertical="center" wrapText="1"/>
    </xf>
    <xf numFmtId="14" fontId="44" fillId="35" borderId="38" xfId="0" applyNumberFormat="1" applyFont="1" applyFill="1" applyBorder="1" applyAlignment="1">
      <alignment horizontal="center" vertical="center" wrapText="1"/>
    </xf>
    <xf numFmtId="0" fontId="44" fillId="35" borderId="38" xfId="0" applyFont="1" applyFill="1" applyBorder="1" applyAlignment="1">
      <alignment horizontal="center" vertical="center" wrapText="1"/>
    </xf>
    <xf numFmtId="167" fontId="46" fillId="35" borderId="38" xfId="2" applyFont="1" applyFill="1" applyBorder="1" applyAlignment="1">
      <alignment horizontal="center" vertical="center" wrapText="1"/>
    </xf>
    <xf numFmtId="0" fontId="44" fillId="35" borderId="38" xfId="0" applyFont="1" applyFill="1" applyBorder="1" applyAlignment="1">
      <alignment wrapText="1"/>
    </xf>
    <xf numFmtId="166" fontId="44" fillId="35" borderId="38" xfId="9" applyFont="1" applyFill="1" applyBorder="1" applyAlignment="1">
      <alignment wrapText="1"/>
    </xf>
    <xf numFmtId="0" fontId="0" fillId="36" borderId="38" xfId="0" applyFill="1" applyBorder="1" applyAlignment="1">
      <alignment horizontal="center" vertical="center"/>
    </xf>
    <xf numFmtId="0" fontId="0" fillId="36" borderId="38" xfId="0" applyFill="1" applyBorder="1" applyAlignment="1">
      <alignment vertical="center"/>
    </xf>
    <xf numFmtId="167" fontId="0" fillId="36" borderId="38" xfId="0" applyNumberFormat="1" applyFill="1" applyBorder="1" applyAlignment="1">
      <alignment horizontal="center" vertical="center"/>
    </xf>
    <xf numFmtId="0" fontId="6" fillId="36" borderId="38" xfId="0" applyFont="1" applyFill="1" applyBorder="1" applyAlignment="1" applyProtection="1">
      <alignment wrapText="1"/>
      <protection locked="0"/>
    </xf>
    <xf numFmtId="0" fontId="6" fillId="36" borderId="38" xfId="0" applyFont="1" applyFill="1" applyBorder="1" applyAlignment="1" applyProtection="1">
      <alignment horizontal="center" vertical="center" wrapText="1"/>
      <protection locked="0"/>
    </xf>
    <xf numFmtId="0" fontId="6" fillId="36" borderId="38" xfId="0" applyFont="1" applyFill="1" applyBorder="1" applyAlignment="1">
      <alignment horizontal="center" vertical="center" wrapText="1"/>
    </xf>
    <xf numFmtId="167" fontId="6" fillId="36" borderId="38" xfId="2" applyFont="1" applyFill="1" applyBorder="1" applyAlignment="1">
      <alignment horizontal="center" vertical="center" wrapText="1"/>
    </xf>
    <xf numFmtId="167" fontId="6" fillId="36" borderId="38" xfId="0" applyNumberFormat="1" applyFont="1" applyFill="1" applyBorder="1" applyAlignment="1">
      <alignment horizontal="center" vertical="center" wrapText="1"/>
    </xf>
    <xf numFmtId="170" fontId="22" fillId="36" borderId="38" xfId="0" applyNumberFormat="1" applyFont="1" applyFill="1" applyBorder="1" applyAlignment="1">
      <alignment horizontal="center" vertical="center" wrapText="1"/>
    </xf>
    <xf numFmtId="167" fontId="4" fillId="36" borderId="38" xfId="2" applyFont="1" applyFill="1" applyBorder="1" applyAlignment="1">
      <alignment horizontal="center" vertical="center" wrapText="1"/>
    </xf>
    <xf numFmtId="0" fontId="22" fillId="36" borderId="38" xfId="0" applyFont="1" applyFill="1" applyBorder="1" applyAlignment="1">
      <alignment horizontal="center" vertical="center" wrapText="1"/>
    </xf>
    <xf numFmtId="171" fontId="6" fillId="36" borderId="38" xfId="2" applyNumberFormat="1" applyFont="1" applyFill="1" applyBorder="1" applyAlignment="1" applyProtection="1">
      <alignment horizontal="center" vertical="center" wrapText="1"/>
      <protection locked="0"/>
    </xf>
    <xf numFmtId="0" fontId="0" fillId="36" borderId="38" xfId="0" applyFill="1" applyBorder="1" applyAlignment="1">
      <alignment horizontal="center" vertical="center" wrapText="1"/>
    </xf>
    <xf numFmtId="14" fontId="22" fillId="36" borderId="38" xfId="0" applyNumberFormat="1" applyFont="1" applyFill="1" applyBorder="1" applyAlignment="1">
      <alignment horizontal="center" vertical="center" wrapText="1"/>
    </xf>
    <xf numFmtId="0" fontId="0" fillId="36" borderId="38" xfId="0" applyFont="1" applyFill="1" applyBorder="1" applyAlignment="1">
      <alignment horizontal="center" vertical="center"/>
    </xf>
    <xf numFmtId="167" fontId="6" fillId="36" borderId="38" xfId="2" applyFont="1" applyFill="1" applyBorder="1" applyAlignment="1" applyProtection="1">
      <alignment horizontal="center" vertical="top" wrapText="1"/>
      <protection locked="0"/>
    </xf>
    <xf numFmtId="0" fontId="0" fillId="17" borderId="38" xfId="0" applyFill="1" applyBorder="1" applyAlignment="1">
      <alignment wrapText="1"/>
    </xf>
    <xf numFmtId="0" fontId="6" fillId="23" borderId="4" xfId="0" applyFont="1" applyFill="1" applyBorder="1" applyAlignment="1" applyProtection="1">
      <alignment horizontal="center" vertical="center" wrapText="1"/>
      <protection locked="0"/>
    </xf>
    <xf numFmtId="167" fontId="0" fillId="23" borderId="38" xfId="0" applyNumberFormat="1" applyFont="1" applyFill="1" applyBorder="1" applyAlignment="1" applyProtection="1">
      <alignment horizontal="center" vertical="center"/>
    </xf>
    <xf numFmtId="0" fontId="0" fillId="38" borderId="38" xfId="0" applyFont="1" applyFill="1" applyBorder="1" applyAlignment="1" applyProtection="1">
      <alignment horizontal="center" vertical="center"/>
    </xf>
    <xf numFmtId="0" fontId="0" fillId="38" borderId="38" xfId="0" applyFill="1" applyBorder="1"/>
    <xf numFmtId="0" fontId="6" fillId="38" borderId="38" xfId="0" applyFont="1" applyFill="1" applyBorder="1" applyAlignment="1">
      <alignment horizontal="center" vertical="center" wrapText="1"/>
    </xf>
    <xf numFmtId="14" fontId="6" fillId="38" borderId="38" xfId="0" applyNumberFormat="1" applyFont="1" applyFill="1" applyBorder="1" applyAlignment="1">
      <alignment horizontal="center" vertical="center" wrapText="1"/>
    </xf>
    <xf numFmtId="167" fontId="22" fillId="38" borderId="38" xfId="2" applyFont="1" applyFill="1" applyBorder="1" applyAlignment="1">
      <alignment horizontal="center" vertical="center" wrapText="1"/>
    </xf>
    <xf numFmtId="0" fontId="22" fillId="38" borderId="38" xfId="1" applyNumberFormat="1" applyFont="1" applyFill="1" applyBorder="1" applyAlignment="1" applyProtection="1">
      <alignment horizontal="center" vertical="center"/>
    </xf>
    <xf numFmtId="3" fontId="22" fillId="38" borderId="38" xfId="0" applyNumberFormat="1" applyFont="1" applyFill="1" applyBorder="1" applyAlignment="1" applyProtection="1">
      <alignment horizontal="justify" vertical="center"/>
    </xf>
    <xf numFmtId="3" fontId="6" fillId="38" borderId="38" xfId="0" applyNumberFormat="1" applyFont="1" applyFill="1" applyBorder="1" applyAlignment="1" applyProtection="1">
      <alignment horizontal="justify" vertical="center"/>
    </xf>
    <xf numFmtId="167" fontId="6" fillId="38" borderId="38" xfId="2" applyFont="1" applyFill="1" applyBorder="1" applyAlignment="1" applyProtection="1">
      <alignment horizontal="center" vertical="center" wrapText="1"/>
      <protection locked="0"/>
    </xf>
    <xf numFmtId="167" fontId="22" fillId="38" borderId="38" xfId="2" applyFont="1" applyFill="1" applyBorder="1" applyAlignment="1" applyProtection="1">
      <alignment horizontal="center" vertical="center" wrapText="1"/>
      <protection locked="0"/>
    </xf>
    <xf numFmtId="167" fontId="31" fillId="38" borderId="38" xfId="2" applyFont="1" applyFill="1" applyBorder="1" applyAlignment="1" applyProtection="1">
      <alignment horizontal="center" vertical="center" wrapText="1"/>
      <protection locked="0"/>
    </xf>
    <xf numFmtId="167" fontId="0" fillId="38" borderId="38" xfId="0" applyNumberFormat="1" applyFont="1" applyFill="1" applyBorder="1" applyAlignment="1" applyProtection="1">
      <alignment horizontal="center" vertical="center"/>
    </xf>
    <xf numFmtId="0" fontId="34" fillId="39" borderId="38" xfId="0" applyFont="1" applyFill="1" applyBorder="1" applyAlignment="1" applyProtection="1">
      <alignment vertical="center" wrapText="1"/>
      <protection locked="0"/>
    </xf>
    <xf numFmtId="0" fontId="33" fillId="39" borderId="38" xfId="0" applyFont="1" applyFill="1" applyBorder="1" applyAlignment="1" applyProtection="1">
      <alignment horizontal="center" vertical="center" wrapText="1"/>
      <protection locked="0"/>
    </xf>
    <xf numFmtId="0" fontId="34" fillId="39" borderId="38" xfId="0" applyFont="1" applyFill="1" applyBorder="1" applyAlignment="1" applyProtection="1">
      <alignment horizontal="center" vertical="center" wrapText="1"/>
      <protection locked="0"/>
    </xf>
    <xf numFmtId="14" fontId="34" fillId="39" borderId="38" xfId="0" applyNumberFormat="1" applyFont="1" applyFill="1" applyBorder="1" applyAlignment="1">
      <alignment horizontal="center" vertical="center" wrapText="1"/>
    </xf>
    <xf numFmtId="0" fontId="34" fillId="39" borderId="38" xfId="0" applyFont="1" applyFill="1" applyBorder="1" applyAlignment="1" applyProtection="1">
      <alignment wrapText="1"/>
      <protection locked="0"/>
    </xf>
    <xf numFmtId="167" fontId="34" fillId="39" borderId="38" xfId="0" applyNumberFormat="1" applyFont="1" applyFill="1" applyBorder="1" applyAlignment="1" applyProtection="1">
      <alignment wrapText="1"/>
      <protection locked="0"/>
    </xf>
    <xf numFmtId="0" fontId="34" fillId="39" borderId="35" xfId="0" applyFont="1" applyFill="1" applyBorder="1" applyAlignment="1" applyProtection="1">
      <alignment wrapText="1"/>
      <protection locked="0"/>
    </xf>
    <xf numFmtId="0" fontId="34" fillId="39" borderId="38" xfId="0" applyFont="1" applyFill="1" applyBorder="1" applyAlignment="1">
      <alignment wrapText="1"/>
    </xf>
    <xf numFmtId="166" fontId="34" fillId="39" borderId="38" xfId="9" applyFont="1" applyFill="1" applyBorder="1" applyAlignment="1">
      <alignment wrapText="1"/>
    </xf>
    <xf numFmtId="0" fontId="6" fillId="39" borderId="0" xfId="0" applyFont="1" applyFill="1" applyAlignment="1">
      <alignment wrapText="1"/>
    </xf>
    <xf numFmtId="0" fontId="44" fillId="40" borderId="38" xfId="0" applyFont="1" applyFill="1" applyBorder="1" applyAlignment="1">
      <alignment horizontal="center" vertical="center"/>
    </xf>
    <xf numFmtId="0" fontId="33" fillId="40" borderId="38" xfId="0" applyFont="1" applyFill="1" applyBorder="1" applyAlignment="1" applyProtection="1">
      <alignment horizontal="center" vertical="center" wrapText="1"/>
      <protection locked="0"/>
    </xf>
    <xf numFmtId="0" fontId="34" fillId="40" borderId="38" xfId="0" applyFont="1" applyFill="1" applyBorder="1" applyAlignment="1" applyProtection="1">
      <alignment horizontal="center" vertical="center" wrapText="1"/>
      <protection locked="0"/>
    </xf>
    <xf numFmtId="0" fontId="44" fillId="40" borderId="38" xfId="0" applyFont="1" applyFill="1" applyBorder="1" applyAlignment="1">
      <alignment horizontal="center" vertical="center" wrapText="1"/>
    </xf>
    <xf numFmtId="0" fontId="34" fillId="40" borderId="38" xfId="0" applyFont="1" applyFill="1" applyBorder="1" applyAlignment="1">
      <alignment horizontal="center" vertical="center" wrapText="1"/>
    </xf>
    <xf numFmtId="14" fontId="34" fillId="40" borderId="38" xfId="0" applyNumberFormat="1" applyFont="1" applyFill="1" applyBorder="1" applyAlignment="1">
      <alignment horizontal="center" vertical="center" wrapText="1"/>
    </xf>
    <xf numFmtId="0" fontId="34" fillId="40" borderId="38" xfId="0" applyFont="1" applyFill="1" applyBorder="1" applyAlignment="1" applyProtection="1">
      <alignment wrapText="1"/>
      <protection locked="0"/>
    </xf>
    <xf numFmtId="0" fontId="34" fillId="40" borderId="38" xfId="0" applyFont="1" applyFill="1" applyBorder="1" applyAlignment="1" applyProtection="1">
      <alignment vertical="center" wrapText="1"/>
      <protection locked="0"/>
    </xf>
    <xf numFmtId="167" fontId="34" fillId="40" borderId="38" xfId="2" applyFont="1" applyFill="1" applyBorder="1" applyAlignment="1" applyProtection="1">
      <alignment wrapText="1"/>
      <protection locked="0"/>
    </xf>
    <xf numFmtId="0" fontId="34" fillId="40" borderId="35" xfId="0" applyFont="1" applyFill="1" applyBorder="1" applyAlignment="1" applyProtection="1">
      <alignment wrapText="1"/>
      <protection locked="0"/>
    </xf>
    <xf numFmtId="0" fontId="34" fillId="40" borderId="38" xfId="0" applyFont="1" applyFill="1" applyBorder="1" applyAlignment="1">
      <alignment wrapText="1"/>
    </xf>
    <xf numFmtId="166" fontId="34" fillId="40" borderId="38" xfId="9" applyFont="1" applyFill="1" applyBorder="1" applyAlignment="1">
      <alignment wrapText="1"/>
    </xf>
    <xf numFmtId="0" fontId="6" fillId="40" borderId="0" xfId="0" applyFont="1" applyFill="1" applyAlignment="1">
      <alignment wrapText="1"/>
    </xf>
    <xf numFmtId="0" fontId="44" fillId="41" borderId="38" xfId="0" applyFont="1" applyFill="1" applyBorder="1" applyAlignment="1">
      <alignment horizontal="center" vertical="center"/>
    </xf>
    <xf numFmtId="0" fontId="33" fillId="41" borderId="38" xfId="0" applyFont="1" applyFill="1" applyBorder="1" applyAlignment="1" applyProtection="1">
      <alignment horizontal="center" vertical="center" wrapText="1"/>
      <protection locked="0"/>
    </xf>
    <xf numFmtId="0" fontId="34" fillId="41" borderId="38" xfId="0" applyFont="1" applyFill="1" applyBorder="1" applyAlignment="1" applyProtection="1">
      <alignment horizontal="center" vertical="center" wrapText="1"/>
      <protection locked="0"/>
    </xf>
    <xf numFmtId="0" fontId="44" fillId="41" borderId="38" xfId="0" applyFont="1" applyFill="1" applyBorder="1" applyAlignment="1">
      <alignment horizontal="center" vertical="center" wrapText="1"/>
    </xf>
    <xf numFmtId="0" fontId="34" fillId="41" borderId="38" xfId="0" applyFont="1" applyFill="1" applyBorder="1" applyAlignment="1">
      <alignment horizontal="center" vertical="center" wrapText="1"/>
    </xf>
    <xf numFmtId="14" fontId="34" fillId="41" borderId="38" xfId="0" applyNumberFormat="1" applyFont="1" applyFill="1" applyBorder="1" applyAlignment="1">
      <alignment horizontal="center" vertical="center" wrapText="1"/>
    </xf>
    <xf numFmtId="0" fontId="34" fillId="41" borderId="38" xfId="0" applyFont="1" applyFill="1" applyBorder="1" applyAlignment="1" applyProtection="1">
      <alignment wrapText="1"/>
      <protection locked="0"/>
    </xf>
    <xf numFmtId="0" fontId="34" fillId="41" borderId="38" xfId="0" applyFont="1" applyFill="1" applyBorder="1" applyAlignment="1" applyProtection="1">
      <alignment vertical="center" wrapText="1"/>
      <protection locked="0"/>
    </xf>
    <xf numFmtId="167" fontId="34" fillId="41" borderId="38" xfId="2" applyFont="1" applyFill="1" applyBorder="1" applyAlignment="1" applyProtection="1">
      <alignment wrapText="1"/>
      <protection locked="0"/>
    </xf>
    <xf numFmtId="0" fontId="34" fillId="41" borderId="35" xfId="0" applyFont="1" applyFill="1" applyBorder="1" applyAlignment="1" applyProtection="1">
      <alignment wrapText="1"/>
      <protection locked="0"/>
    </xf>
    <xf numFmtId="0" fontId="34" fillId="41" borderId="38" xfId="0" applyFont="1" applyFill="1" applyBorder="1" applyAlignment="1">
      <alignment wrapText="1"/>
    </xf>
    <xf numFmtId="166" fontId="34" fillId="41" borderId="38" xfId="9" applyFont="1" applyFill="1" applyBorder="1" applyAlignment="1">
      <alignment wrapText="1"/>
    </xf>
    <xf numFmtId="0" fontId="6" fillId="41" borderId="0" xfId="0" applyFont="1" applyFill="1" applyAlignment="1">
      <alignment wrapText="1"/>
    </xf>
    <xf numFmtId="49" fontId="15" fillId="0" borderId="38" xfId="0" applyNumberFormat="1" applyFont="1" applyFill="1" applyBorder="1" applyAlignment="1">
      <alignment horizontal="center" vertical="center"/>
    </xf>
    <xf numFmtId="3" fontId="0" fillId="0" borderId="38" xfId="0" applyNumberFormat="1" applyFont="1" applyFill="1" applyBorder="1" applyAlignment="1" applyProtection="1">
      <alignment horizontal="center" vertical="center" wrapText="1"/>
    </xf>
    <xf numFmtId="0" fontId="0" fillId="0" borderId="38" xfId="2" applyNumberFormat="1" applyFont="1" applyFill="1" applyBorder="1" applyAlignment="1" applyProtection="1">
      <alignment horizontal="center" vertical="center" wrapText="1"/>
    </xf>
    <xf numFmtId="0" fontId="0" fillId="33" borderId="38" xfId="0" applyFont="1" applyFill="1" applyBorder="1" applyAlignment="1" applyProtection="1">
      <alignment horizontal="center" vertical="center" wrapText="1"/>
      <protection locked="0"/>
    </xf>
    <xf numFmtId="49" fontId="14" fillId="33" borderId="38" xfId="0" applyNumberFormat="1" applyFont="1" applyFill="1" applyBorder="1" applyAlignment="1">
      <alignment horizontal="center" vertical="center"/>
    </xf>
    <xf numFmtId="0" fontId="0" fillId="33" borderId="38" xfId="0" applyFont="1" applyFill="1" applyBorder="1" applyAlignment="1" applyProtection="1">
      <alignment wrapText="1"/>
      <protection locked="0"/>
    </xf>
    <xf numFmtId="0" fontId="15" fillId="33" borderId="38"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9" fillId="33" borderId="38" xfId="0" applyFont="1" applyFill="1" applyBorder="1" applyAlignment="1">
      <alignment horizontal="justify" vertical="center"/>
    </xf>
    <xf numFmtId="0" fontId="0" fillId="33" borderId="38" xfId="0" applyFont="1" applyFill="1" applyBorder="1"/>
    <xf numFmtId="174" fontId="0" fillId="33" borderId="38" xfId="0" applyNumberFormat="1" applyFont="1" applyFill="1" applyBorder="1" applyAlignment="1">
      <alignment horizontal="center" vertical="center"/>
    </xf>
    <xf numFmtId="174" fontId="0" fillId="33" borderId="38" xfId="0" applyNumberFormat="1" applyFont="1" applyFill="1" applyBorder="1" applyAlignment="1">
      <alignment horizontal="center" vertical="center" wrapText="1"/>
    </xf>
    <xf numFmtId="171" fontId="5" fillId="33" borderId="38" xfId="2" applyNumberFormat="1" applyFont="1" applyFill="1" applyBorder="1" applyAlignment="1">
      <alignment horizontal="center" vertical="center"/>
    </xf>
    <xf numFmtId="174" fontId="0" fillId="33" borderId="38" xfId="2" applyNumberFormat="1" applyFont="1" applyFill="1" applyBorder="1" applyAlignment="1">
      <alignment horizontal="center" vertical="center" wrapText="1"/>
    </xf>
    <xf numFmtId="167" fontId="0" fillId="33" borderId="38" xfId="0" applyNumberFormat="1" applyFont="1" applyFill="1" applyBorder="1" applyAlignment="1">
      <alignment horizontal="center" vertical="center"/>
    </xf>
    <xf numFmtId="0" fontId="0" fillId="33" borderId="38" xfId="0" applyFill="1" applyBorder="1" applyAlignment="1">
      <alignment horizontal="justify" vertical="center"/>
    </xf>
    <xf numFmtId="3" fontId="0" fillId="33" borderId="38" xfId="0" applyNumberFormat="1" applyFont="1" applyFill="1" applyBorder="1" applyAlignment="1" applyProtection="1">
      <alignment horizontal="center" vertical="center" wrapText="1"/>
    </xf>
    <xf numFmtId="3" fontId="0" fillId="33" borderId="38" xfId="0" applyNumberFormat="1" applyFont="1" applyFill="1" applyBorder="1" applyAlignment="1">
      <alignment horizontal="center" vertical="center" wrapText="1"/>
    </xf>
    <xf numFmtId="171" fontId="0" fillId="33" borderId="38" xfId="2" applyNumberFormat="1" applyFont="1" applyFill="1" applyBorder="1"/>
    <xf numFmtId="0" fontId="0" fillId="33" borderId="38" xfId="0" applyFill="1" applyBorder="1"/>
    <xf numFmtId="0" fontId="0" fillId="7" borderId="38" xfId="0" applyFill="1" applyBorder="1"/>
    <xf numFmtId="0" fontId="18" fillId="26" borderId="38" xfId="0" applyFont="1" applyFill="1" applyBorder="1" applyAlignment="1">
      <alignment horizontal="center" vertical="center" wrapText="1"/>
    </xf>
    <xf numFmtId="0" fontId="18" fillId="26" borderId="38" xfId="0" applyFont="1" applyFill="1" applyBorder="1" applyAlignment="1">
      <alignment horizontal="right" vertical="center" wrapText="1"/>
    </xf>
    <xf numFmtId="0" fontId="18" fillId="26" borderId="38" xfId="0" applyFont="1" applyFill="1" applyBorder="1" applyAlignment="1">
      <alignment wrapText="1"/>
    </xf>
    <xf numFmtId="0" fontId="18" fillId="26" borderId="38" xfId="0" applyFont="1" applyFill="1" applyBorder="1" applyAlignment="1">
      <alignment horizontal="left" wrapText="1"/>
    </xf>
    <xf numFmtId="0" fontId="18" fillId="26" borderId="38" xfId="0" applyFont="1" applyFill="1" applyBorder="1"/>
    <xf numFmtId="167" fontId="15" fillId="26" borderId="38" xfId="2" applyFont="1" applyFill="1" applyBorder="1" applyAlignment="1">
      <alignment horizontal="center" vertical="center" wrapText="1"/>
    </xf>
    <xf numFmtId="167" fontId="18" fillId="26" borderId="38" xfId="0" applyNumberFormat="1" applyFont="1" applyFill="1" applyBorder="1" applyAlignment="1">
      <alignment wrapText="1"/>
    </xf>
    <xf numFmtId="167" fontId="18" fillId="26" borderId="38" xfId="2" applyFont="1" applyFill="1" applyBorder="1" applyAlignment="1">
      <alignment wrapText="1"/>
    </xf>
    <xf numFmtId="167" fontId="18" fillId="26" borderId="38" xfId="0" applyNumberFormat="1" applyFont="1" applyFill="1" applyBorder="1" applyAlignment="1">
      <alignment horizontal="center" vertical="center" wrapText="1"/>
    </xf>
    <xf numFmtId="0" fontId="0" fillId="26" borderId="38" xfId="0" applyNumberFormat="1" applyFill="1" applyBorder="1" applyAlignment="1">
      <alignment vertical="center"/>
    </xf>
    <xf numFmtId="0" fontId="18" fillId="26" borderId="38" xfId="0" applyFont="1" applyFill="1" applyBorder="1" applyAlignment="1">
      <alignment vertical="center" wrapText="1"/>
    </xf>
    <xf numFmtId="0" fontId="15" fillId="26" borderId="38" xfId="0" applyFont="1" applyFill="1" applyBorder="1" applyAlignment="1">
      <alignment wrapText="1"/>
    </xf>
    <xf numFmtId="171" fontId="18" fillId="26" borderId="38" xfId="2" applyNumberFormat="1" applyFont="1" applyFill="1" applyBorder="1" applyAlignment="1">
      <alignment wrapText="1"/>
    </xf>
    <xf numFmtId="0" fontId="18" fillId="33" borderId="38" xfId="0" applyFont="1" applyFill="1" applyBorder="1" applyAlignment="1">
      <alignment horizontal="center" vertical="center" wrapText="1"/>
    </xf>
    <xf numFmtId="0" fontId="18" fillId="33" borderId="38" xfId="0" applyFont="1" applyFill="1" applyBorder="1" applyAlignment="1">
      <alignment horizontal="right" vertical="center" wrapText="1"/>
    </xf>
    <xf numFmtId="0" fontId="18" fillId="33" borderId="38" xfId="0" applyFont="1" applyFill="1" applyBorder="1" applyAlignment="1">
      <alignment wrapText="1"/>
    </xf>
    <xf numFmtId="0" fontId="18" fillId="33" borderId="38" xfId="0" applyFont="1" applyFill="1" applyBorder="1" applyAlignment="1">
      <alignment horizontal="left" wrapText="1"/>
    </xf>
    <xf numFmtId="0" fontId="18" fillId="33" borderId="38" xfId="0" applyFont="1" applyFill="1" applyBorder="1"/>
    <xf numFmtId="167" fontId="15" fillId="33" borderId="38" xfId="2" applyFont="1" applyFill="1" applyBorder="1" applyAlignment="1">
      <alignment horizontal="center" vertical="center" wrapText="1"/>
    </xf>
    <xf numFmtId="167" fontId="18" fillId="33" borderId="38" xfId="0" applyNumberFormat="1" applyFont="1" applyFill="1" applyBorder="1" applyAlignment="1">
      <alignment wrapText="1"/>
    </xf>
    <xf numFmtId="43" fontId="7" fillId="33" borderId="38" xfId="0" applyNumberFormat="1" applyFont="1" applyFill="1" applyBorder="1" applyAlignment="1">
      <alignment wrapText="1"/>
    </xf>
    <xf numFmtId="167" fontId="18" fillId="33" borderId="38" xfId="2" applyFont="1" applyFill="1" applyBorder="1" applyAlignment="1">
      <alignment vertical="center" wrapText="1"/>
    </xf>
    <xf numFmtId="167" fontId="18" fillId="33" borderId="38" xfId="2" applyFont="1" applyFill="1" applyBorder="1" applyAlignment="1">
      <alignment horizontal="center" vertical="center" wrapText="1"/>
    </xf>
    <xf numFmtId="167" fontId="15" fillId="33" borderId="38" xfId="2" applyFont="1" applyFill="1" applyBorder="1" applyAlignment="1">
      <alignment wrapText="1"/>
    </xf>
    <xf numFmtId="0" fontId="18" fillId="9" borderId="38" xfId="0" applyFont="1" applyFill="1" applyBorder="1"/>
    <xf numFmtId="0" fontId="15" fillId="18" borderId="38" xfId="0" applyNumberFormat="1" applyFont="1" applyFill="1" applyBorder="1" applyAlignment="1">
      <alignment horizontal="center" vertical="center" wrapText="1"/>
    </xf>
    <xf numFmtId="0" fontId="6" fillId="0" borderId="38" xfId="0" applyFont="1" applyBorder="1" applyAlignment="1">
      <alignment wrapText="1"/>
    </xf>
    <xf numFmtId="49" fontId="15" fillId="24" borderId="38" xfId="0" applyNumberFormat="1" applyFont="1" applyFill="1" applyBorder="1" applyAlignment="1">
      <alignment horizontal="center" vertical="center"/>
    </xf>
    <xf numFmtId="0" fontId="6" fillId="24" borderId="38" xfId="0" applyFont="1" applyFill="1" applyBorder="1" applyAlignment="1">
      <alignment horizontal="center" vertical="center" wrapText="1"/>
    </xf>
    <xf numFmtId="0" fontId="0" fillId="24" borderId="38" xfId="0" applyFont="1" applyFill="1" applyBorder="1"/>
    <xf numFmtId="0" fontId="0" fillId="24" borderId="38" xfId="0" applyNumberFormat="1" applyFont="1" applyFill="1" applyBorder="1" applyAlignment="1">
      <alignment horizontal="center" vertical="center" wrapText="1"/>
    </xf>
    <xf numFmtId="167" fontId="15" fillId="24" borderId="38" xfId="2" applyFont="1" applyFill="1" applyBorder="1" applyAlignment="1">
      <alignment horizontal="right" vertical="center" wrapText="1"/>
    </xf>
    <xf numFmtId="0" fontId="0" fillId="24" borderId="38" xfId="0" applyFill="1" applyBorder="1" applyAlignment="1">
      <alignment vertical="top" wrapText="1"/>
    </xf>
    <xf numFmtId="14" fontId="0" fillId="24" borderId="38" xfId="0" applyNumberFormat="1" applyFill="1" applyBorder="1" applyAlignment="1">
      <alignment horizontal="center" vertical="center" wrapText="1"/>
    </xf>
    <xf numFmtId="167" fontId="0" fillId="24" borderId="38" xfId="2" applyFont="1" applyFill="1" applyBorder="1" applyAlignment="1" applyProtection="1">
      <alignment horizontal="center" vertical="center"/>
    </xf>
    <xf numFmtId="49" fontId="14" fillId="24" borderId="38" xfId="0" applyNumberFormat="1" applyFont="1" applyFill="1" applyBorder="1" applyAlignment="1">
      <alignment horizontal="center" vertical="center" wrapText="1"/>
    </xf>
    <xf numFmtId="49" fontId="15" fillId="24" borderId="38" xfId="0" applyNumberFormat="1" applyFont="1" applyFill="1" applyBorder="1" applyAlignment="1">
      <alignment horizontal="center" vertical="center" wrapText="1"/>
    </xf>
    <xf numFmtId="49" fontId="55" fillId="8" borderId="38" xfId="0" applyNumberFormat="1" applyFont="1" applyFill="1" applyBorder="1" applyAlignment="1">
      <alignment horizontal="center" vertical="center"/>
    </xf>
    <xf numFmtId="49" fontId="21" fillId="8" borderId="38" xfId="0" applyNumberFormat="1" applyFont="1" applyFill="1" applyBorder="1" applyAlignment="1">
      <alignment horizontal="center" vertical="center"/>
    </xf>
    <xf numFmtId="0" fontId="6" fillId="8" borderId="38" xfId="0" applyFont="1" applyFill="1" applyBorder="1" applyAlignment="1">
      <alignment horizontal="center" vertical="center" wrapText="1"/>
    </xf>
    <xf numFmtId="167" fontId="6" fillId="8" borderId="38" xfId="0" applyNumberFormat="1" applyFont="1" applyFill="1" applyBorder="1" applyAlignment="1" applyProtection="1">
      <alignment horizontal="center" vertical="center" wrapText="1"/>
      <protection locked="0"/>
    </xf>
    <xf numFmtId="43" fontId="6" fillId="8" borderId="38" xfId="0" applyNumberFormat="1" applyFont="1" applyFill="1" applyBorder="1" applyAlignment="1">
      <alignment horizontal="center" vertical="center"/>
    </xf>
    <xf numFmtId="167" fontId="6" fillId="8" borderId="38" xfId="2" applyFont="1" applyFill="1" applyBorder="1" applyAlignment="1" applyProtection="1">
      <alignment horizontal="center" vertical="top" wrapText="1"/>
      <protection locked="0"/>
    </xf>
    <xf numFmtId="167" fontId="0" fillId="8" borderId="38" xfId="2" applyFont="1" applyFill="1" applyBorder="1"/>
    <xf numFmtId="167" fontId="1" fillId="8" borderId="38" xfId="2" applyFont="1" applyFill="1" applyBorder="1" applyAlignment="1">
      <alignment horizontal="right" vertical="center" wrapText="1"/>
    </xf>
    <xf numFmtId="0" fontId="6" fillId="14" borderId="38" xfId="0" applyFont="1" applyFill="1" applyBorder="1" applyAlignment="1">
      <alignment vertical="center" wrapText="1"/>
    </xf>
    <xf numFmtId="0" fontId="36" fillId="14" borderId="38" xfId="0" applyFont="1" applyFill="1" applyBorder="1" applyAlignment="1">
      <alignment horizontal="center" vertical="center" wrapText="1"/>
    </xf>
    <xf numFmtId="167" fontId="6" fillId="14" borderId="38" xfId="2" applyFont="1" applyFill="1" applyBorder="1" applyAlignment="1">
      <alignment horizontal="center" vertical="center" wrapText="1"/>
    </xf>
    <xf numFmtId="0" fontId="6" fillId="14" borderId="38" xfId="0" applyNumberFormat="1" applyFont="1" applyFill="1" applyBorder="1" applyAlignment="1">
      <alignment horizontal="center" vertical="center"/>
    </xf>
    <xf numFmtId="43" fontId="6" fillId="14" borderId="38" xfId="0" applyNumberFormat="1" applyFont="1" applyFill="1" applyBorder="1" applyAlignment="1">
      <alignment horizontal="center" vertical="center" wrapText="1"/>
    </xf>
    <xf numFmtId="0" fontId="6" fillId="23" borderId="38" xfId="0" applyFont="1" applyFill="1" applyBorder="1" applyAlignment="1" applyProtection="1">
      <alignment horizontal="center" vertical="center" wrapText="1"/>
      <protection locked="0"/>
    </xf>
    <xf numFmtId="49" fontId="21" fillId="23" borderId="38" xfId="0" applyNumberFormat="1" applyFont="1" applyFill="1" applyBorder="1" applyAlignment="1">
      <alignment horizontal="center" vertical="center"/>
    </xf>
    <xf numFmtId="49" fontId="22" fillId="23" borderId="38" xfId="0" applyNumberFormat="1" applyFont="1" applyFill="1" applyBorder="1" applyAlignment="1">
      <alignment horizontal="center" vertical="center"/>
    </xf>
    <xf numFmtId="0" fontId="6" fillId="23" borderId="38" xfId="0" applyFont="1" applyFill="1" applyBorder="1" applyAlignment="1" applyProtection="1">
      <alignment wrapText="1"/>
      <protection locked="0"/>
    </xf>
    <xf numFmtId="0" fontId="6" fillId="23" borderId="38" xfId="0" applyFont="1" applyFill="1" applyBorder="1" applyAlignment="1" applyProtection="1">
      <alignment horizontal="left" wrapText="1"/>
      <protection locked="0"/>
    </xf>
    <xf numFmtId="0" fontId="22" fillId="23" borderId="38" xfId="0" applyNumberFormat="1" applyFont="1" applyFill="1" applyBorder="1" applyAlignment="1">
      <alignment wrapText="1"/>
    </xf>
    <xf numFmtId="167" fontId="22" fillId="23" borderId="38" xfId="2" applyFont="1" applyFill="1" applyBorder="1" applyAlignment="1"/>
    <xf numFmtId="167" fontId="6" fillId="23" borderId="38" xfId="0" applyNumberFormat="1"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38" xfId="0" applyFont="1" applyFill="1" applyBorder="1" applyAlignment="1">
      <alignment horizontal="right" vertical="center" wrapText="1"/>
    </xf>
    <xf numFmtId="0" fontId="18" fillId="34" borderId="38" xfId="0" applyFont="1" applyFill="1" applyBorder="1" applyAlignment="1">
      <alignment wrapText="1"/>
    </xf>
    <xf numFmtId="0" fontId="18" fillId="34" borderId="38" xfId="0" applyFont="1" applyFill="1" applyBorder="1" applyAlignment="1">
      <alignment horizontal="left" wrapText="1"/>
    </xf>
    <xf numFmtId="0" fontId="18" fillId="34" borderId="38" xfId="0" applyFont="1" applyFill="1" applyBorder="1"/>
    <xf numFmtId="167" fontId="15" fillId="34" borderId="38" xfId="2" applyFont="1" applyFill="1" applyBorder="1" applyAlignment="1">
      <alignment horizontal="center" vertical="center" wrapText="1"/>
    </xf>
    <xf numFmtId="167" fontId="18" fillId="34" borderId="38" xfId="0" applyNumberFormat="1" applyFont="1" applyFill="1" applyBorder="1" applyAlignment="1">
      <alignment wrapText="1"/>
    </xf>
    <xf numFmtId="43" fontId="7" fillId="34" borderId="38" xfId="0" applyNumberFormat="1" applyFont="1" applyFill="1" applyBorder="1" applyAlignment="1">
      <alignment wrapText="1"/>
    </xf>
    <xf numFmtId="167" fontId="18" fillId="34" borderId="38" xfId="2" applyFont="1" applyFill="1" applyBorder="1" applyAlignment="1">
      <alignment vertical="center" wrapText="1"/>
    </xf>
    <xf numFmtId="167" fontId="18" fillId="34" borderId="38" xfId="2" applyFont="1" applyFill="1" applyBorder="1" applyAlignment="1">
      <alignment horizontal="center" vertical="center" wrapText="1"/>
    </xf>
    <xf numFmtId="167" fontId="15" fillId="34" borderId="38" xfId="2" applyFont="1" applyFill="1" applyBorder="1" applyAlignment="1">
      <alignment wrapText="1"/>
    </xf>
    <xf numFmtId="0" fontId="56" fillId="26" borderId="38" xfId="0" applyFont="1" applyFill="1" applyBorder="1" applyAlignment="1" applyProtection="1">
      <alignment horizontal="center" vertical="center" wrapText="1"/>
      <protection locked="0"/>
    </xf>
    <xf numFmtId="49" fontId="55" fillId="26" borderId="38" xfId="0" applyNumberFormat="1" applyFont="1" applyFill="1" applyBorder="1" applyAlignment="1">
      <alignment horizontal="center" vertical="center"/>
    </xf>
    <xf numFmtId="49" fontId="21" fillId="26" borderId="38" xfId="0" applyNumberFormat="1" applyFont="1" applyFill="1" applyBorder="1" applyAlignment="1">
      <alignment horizontal="center" vertical="center"/>
    </xf>
    <xf numFmtId="0" fontId="6" fillId="26" borderId="38" xfId="0" applyFont="1" applyFill="1" applyBorder="1" applyAlignment="1" applyProtection="1">
      <alignment wrapText="1"/>
      <protection locked="0"/>
    </xf>
    <xf numFmtId="0" fontId="6" fillId="26" borderId="38" xfId="0" applyFont="1" applyFill="1" applyBorder="1" applyAlignment="1" applyProtection="1">
      <alignment horizontal="center" vertical="center" wrapText="1"/>
      <protection locked="0"/>
    </xf>
    <xf numFmtId="3" fontId="22" fillId="26" borderId="38" xfId="0" applyNumberFormat="1" applyFont="1" applyFill="1" applyBorder="1" applyAlignment="1" applyProtection="1">
      <alignment horizontal="center" vertical="center" wrapText="1"/>
    </xf>
    <xf numFmtId="172" fontId="6" fillId="26" borderId="38" xfId="0" applyNumberFormat="1" applyFont="1" applyFill="1" applyBorder="1" applyAlignment="1" applyProtection="1">
      <alignment horizontal="center" vertical="center"/>
    </xf>
    <xf numFmtId="167" fontId="6" fillId="26" borderId="38" xfId="0" applyNumberFormat="1" applyFont="1" applyFill="1" applyBorder="1" applyAlignment="1" applyProtection="1">
      <alignment vertical="center" wrapText="1"/>
      <protection locked="0"/>
    </xf>
    <xf numFmtId="167" fontId="0" fillId="26" borderId="38" xfId="0" applyNumberFormat="1" applyFont="1" applyFill="1" applyBorder="1" applyAlignment="1" applyProtection="1">
      <alignment horizontal="center" vertical="center"/>
    </xf>
    <xf numFmtId="0" fontId="0" fillId="26" borderId="38" xfId="0" applyNumberFormat="1" applyFont="1" applyFill="1" applyBorder="1" applyAlignment="1" applyProtection="1">
      <alignment horizontal="center" vertical="center"/>
    </xf>
    <xf numFmtId="3" fontId="6" fillId="26" borderId="38" xfId="0" applyNumberFormat="1" applyFont="1" applyFill="1" applyBorder="1" applyAlignment="1" applyProtection="1">
      <alignment horizontal="center" vertical="center"/>
    </xf>
    <xf numFmtId="167" fontId="6" fillId="26" borderId="38" xfId="2" applyFont="1" applyFill="1" applyBorder="1" applyAlignment="1" applyProtection="1">
      <alignment horizontal="center" vertical="center" wrapText="1"/>
      <protection locked="0"/>
    </xf>
    <xf numFmtId="0" fontId="56" fillId="6" borderId="38" xfId="0" applyFont="1" applyFill="1" applyBorder="1" applyAlignment="1" applyProtection="1">
      <alignment horizontal="center" vertical="center" wrapText="1"/>
      <protection locked="0"/>
    </xf>
    <xf numFmtId="49" fontId="55" fillId="6" borderId="38" xfId="0" applyNumberFormat="1" applyFont="1" applyFill="1" applyBorder="1" applyAlignment="1">
      <alignment horizontal="center" vertical="center"/>
    </xf>
    <xf numFmtId="49" fontId="21" fillId="6" borderId="38" xfId="0" applyNumberFormat="1" applyFont="1" applyFill="1" applyBorder="1" applyAlignment="1">
      <alignment horizontal="center" vertical="center"/>
    </xf>
    <xf numFmtId="167" fontId="6" fillId="6" borderId="38" xfId="2" applyFont="1" applyFill="1" applyBorder="1" applyAlignment="1">
      <alignment horizontal="center" vertical="center"/>
    </xf>
    <xf numFmtId="3" fontId="6" fillId="6" borderId="38" xfId="0" applyNumberFormat="1" applyFont="1" applyFill="1" applyBorder="1" applyAlignment="1" applyProtection="1">
      <alignment horizontal="center" vertical="center"/>
    </xf>
    <xf numFmtId="171" fontId="6" fillId="6" borderId="38" xfId="2" applyNumberFormat="1" applyFont="1" applyFill="1" applyBorder="1" applyAlignment="1" applyProtection="1">
      <alignment horizontal="center" vertical="center" wrapText="1"/>
      <protection locked="0"/>
    </xf>
    <xf numFmtId="167" fontId="6" fillId="6" borderId="38" xfId="2" applyFont="1" applyFill="1" applyBorder="1" applyAlignment="1" applyProtection="1">
      <alignment horizontal="center" vertical="center" wrapText="1"/>
      <protection locked="0"/>
    </xf>
    <xf numFmtId="0" fontId="15" fillId="6" borderId="38" xfId="0" applyNumberFormat="1" applyFont="1" applyFill="1" applyBorder="1" applyAlignment="1">
      <alignment horizontal="center" vertical="center"/>
    </xf>
    <xf numFmtId="0" fontId="22" fillId="6" borderId="38" xfId="0" applyNumberFormat="1" applyFont="1" applyFill="1" applyBorder="1" applyAlignment="1" applyProtection="1">
      <alignment horizontal="center" vertical="center"/>
    </xf>
    <xf numFmtId="171" fontId="22" fillId="6" borderId="38" xfId="0" applyNumberFormat="1" applyFont="1" applyFill="1" applyBorder="1" applyAlignment="1">
      <alignment horizontal="center" vertical="center" wrapText="1"/>
    </xf>
    <xf numFmtId="0" fontId="22" fillId="6" borderId="38" xfId="0" applyNumberFormat="1" applyFont="1" applyFill="1" applyBorder="1" applyAlignment="1">
      <alignment horizontal="center" vertical="center" wrapText="1"/>
    </xf>
    <xf numFmtId="0" fontId="15" fillId="6" borderId="38" xfId="0" applyFont="1" applyFill="1" applyBorder="1"/>
    <xf numFmtId="0" fontId="6" fillId="27" borderId="38" xfId="0" applyFont="1" applyFill="1" applyBorder="1" applyAlignment="1" applyProtection="1">
      <alignment horizontal="center" vertical="center" wrapText="1"/>
      <protection locked="0"/>
    </xf>
    <xf numFmtId="49" fontId="21" fillId="27" borderId="38" xfId="0" applyNumberFormat="1" applyFont="1" applyFill="1" applyBorder="1" applyAlignment="1">
      <alignment horizontal="center" vertical="center"/>
    </xf>
    <xf numFmtId="0" fontId="6" fillId="27" borderId="38" xfId="0" applyFont="1" applyFill="1" applyBorder="1" applyAlignment="1" applyProtection="1">
      <alignment wrapText="1"/>
      <protection locked="0"/>
    </xf>
    <xf numFmtId="0" fontId="15" fillId="27" borderId="38" xfId="0" applyFont="1" applyFill="1" applyBorder="1" applyAlignment="1">
      <alignment horizontal="center" vertical="center"/>
    </xf>
    <xf numFmtId="167" fontId="0" fillId="27" borderId="38" xfId="0" applyNumberFormat="1" applyFill="1" applyBorder="1" applyAlignment="1">
      <alignment wrapText="1"/>
    </xf>
    <xf numFmtId="171" fontId="22" fillId="27" borderId="38" xfId="2" applyNumberFormat="1" applyFont="1" applyFill="1" applyBorder="1" applyAlignment="1">
      <alignment horizontal="center" vertical="center" wrapText="1"/>
    </xf>
    <xf numFmtId="49" fontId="55" fillId="0" borderId="38" xfId="0" applyNumberFormat="1" applyFont="1" applyFill="1" applyBorder="1" applyAlignment="1">
      <alignment horizontal="center" vertical="center"/>
    </xf>
    <xf numFmtId="0" fontId="22" fillId="0" borderId="38" xfId="0" applyNumberFormat="1" applyFont="1" applyFill="1" applyBorder="1" applyAlignment="1">
      <alignment horizontal="center" vertical="center" wrapText="1"/>
    </xf>
    <xf numFmtId="171" fontId="41" fillId="6" borderId="38" xfId="2" applyNumberFormat="1" applyFont="1" applyFill="1" applyBorder="1" applyAlignment="1" applyProtection="1">
      <alignment horizontal="center" vertical="center" wrapText="1"/>
      <protection locked="0"/>
    </xf>
    <xf numFmtId="0" fontId="56" fillId="17" borderId="38" xfId="0" applyFont="1" applyFill="1" applyBorder="1" applyAlignment="1" applyProtection="1">
      <alignment horizontal="center" vertical="center" wrapText="1"/>
      <protection locked="0"/>
    </xf>
    <xf numFmtId="49" fontId="55" fillId="17" borderId="38" xfId="0" applyNumberFormat="1" applyFont="1" applyFill="1" applyBorder="1" applyAlignment="1">
      <alignment horizontal="center" vertical="center"/>
    </xf>
    <xf numFmtId="0" fontId="6" fillId="17" borderId="38" xfId="0" applyFont="1" applyFill="1" applyBorder="1" applyAlignment="1" applyProtection="1">
      <alignment wrapText="1"/>
      <protection locked="0"/>
    </xf>
    <xf numFmtId="0" fontId="22" fillId="17" borderId="38" xfId="0" applyNumberFormat="1" applyFont="1" applyFill="1" applyBorder="1" applyAlignment="1">
      <alignment horizontal="center" vertical="center" wrapText="1"/>
    </xf>
    <xf numFmtId="4" fontId="6" fillId="17" borderId="38" xfId="0" applyNumberFormat="1" applyFont="1" applyFill="1" applyBorder="1" applyAlignment="1">
      <alignment horizontal="right" vertical="center" wrapText="1"/>
    </xf>
    <xf numFmtId="0" fontId="0" fillId="17" borderId="38" xfId="0" applyFill="1" applyBorder="1"/>
    <xf numFmtId="0" fontId="6" fillId="17" borderId="38" xfId="0" applyFont="1" applyFill="1" applyBorder="1" applyAlignment="1">
      <alignment horizontal="center" vertical="center"/>
    </xf>
    <xf numFmtId="167" fontId="7" fillId="17" borderId="38" xfId="2" applyFont="1" applyFill="1" applyBorder="1" applyAlignment="1">
      <alignment wrapText="1"/>
    </xf>
    <xf numFmtId="0" fontId="6" fillId="17" borderId="38" xfId="0" applyFont="1" applyFill="1" applyBorder="1" applyAlignment="1">
      <alignment vertical="top" wrapText="1"/>
    </xf>
    <xf numFmtId="167" fontId="6" fillId="17" borderId="38" xfId="2" applyFont="1" applyFill="1" applyBorder="1" applyAlignment="1">
      <alignment vertical="center" wrapText="1"/>
    </xf>
    <xf numFmtId="167" fontId="6" fillId="17" borderId="38" xfId="2" applyFont="1" applyFill="1" applyBorder="1" applyAlignment="1">
      <alignment wrapText="1"/>
    </xf>
    <xf numFmtId="167" fontId="6" fillId="17" borderId="38" xfId="2" applyFont="1" applyFill="1" applyBorder="1" applyAlignment="1" applyProtection="1">
      <alignment horizontal="center" vertical="top" wrapText="1"/>
      <protection locked="0"/>
    </xf>
    <xf numFmtId="0" fontId="56" fillId="25" borderId="38" xfId="0" applyFont="1" applyFill="1" applyBorder="1" applyAlignment="1" applyProtection="1">
      <alignment horizontal="center" vertical="center" wrapText="1"/>
      <protection locked="0"/>
    </xf>
    <xf numFmtId="49" fontId="55" fillId="25" borderId="38" xfId="0" applyNumberFormat="1" applyFont="1" applyFill="1" applyBorder="1" applyAlignment="1">
      <alignment horizontal="center" vertical="center"/>
    </xf>
    <xf numFmtId="49" fontId="21" fillId="25" borderId="38" xfId="0" applyNumberFormat="1" applyFont="1" applyFill="1" applyBorder="1" applyAlignment="1">
      <alignment horizontal="center" vertical="center"/>
    </xf>
    <xf numFmtId="0" fontId="6" fillId="25" borderId="38" xfId="0" applyFont="1" applyFill="1" applyBorder="1" applyAlignment="1" applyProtection="1">
      <alignment wrapText="1"/>
      <protection locked="0"/>
    </xf>
    <xf numFmtId="0" fontId="6" fillId="25" borderId="38" xfId="0" applyFont="1" applyFill="1" applyBorder="1" applyAlignment="1" applyProtection="1">
      <alignment horizontal="center" vertical="center" wrapText="1"/>
      <protection locked="0"/>
    </xf>
    <xf numFmtId="0" fontId="22" fillId="25" borderId="38" xfId="0" applyNumberFormat="1" applyFont="1" applyFill="1" applyBorder="1" applyAlignment="1">
      <alignment horizontal="center" vertical="center" wrapText="1"/>
    </xf>
    <xf numFmtId="14" fontId="6" fillId="25" borderId="38" xfId="0" applyNumberFormat="1" applyFont="1" applyFill="1" applyBorder="1" applyAlignment="1">
      <alignment horizontal="center" vertical="center" wrapText="1"/>
    </xf>
    <xf numFmtId="167" fontId="6" fillId="25" borderId="38" xfId="2" applyFont="1" applyFill="1" applyBorder="1" applyAlignment="1">
      <alignment horizontal="right" vertical="center" wrapText="1"/>
    </xf>
    <xf numFmtId="0" fontId="22" fillId="25" borderId="38" xfId="0" applyFont="1" applyFill="1" applyBorder="1" applyAlignment="1">
      <alignment horizontal="center" vertical="center" wrapText="1"/>
    </xf>
    <xf numFmtId="0" fontId="6" fillId="25" borderId="38" xfId="0" applyNumberFormat="1" applyFont="1" applyFill="1" applyBorder="1" applyAlignment="1">
      <alignment horizontal="center" vertical="center" wrapText="1"/>
    </xf>
    <xf numFmtId="0" fontId="31" fillId="25" borderId="38" xfId="0" applyFont="1" applyFill="1" applyBorder="1" applyAlignment="1">
      <alignment horizontal="center" vertical="center" wrapText="1"/>
    </xf>
    <xf numFmtId="0" fontId="0" fillId="25" borderId="38" xfId="0" applyFill="1" applyBorder="1"/>
    <xf numFmtId="0" fontId="4" fillId="25" borderId="38" xfId="0" applyFont="1" applyFill="1" applyBorder="1"/>
    <xf numFmtId="167" fontId="22" fillId="25" borderId="38" xfId="2" applyFont="1" applyFill="1" applyBorder="1" applyAlignment="1">
      <alignment horizontal="center" vertical="center" wrapText="1"/>
    </xf>
    <xf numFmtId="167" fontId="6" fillId="25" borderId="38" xfId="2" applyFont="1" applyFill="1" applyBorder="1" applyAlignment="1">
      <alignment horizontal="center" vertical="center" wrapText="1"/>
    </xf>
    <xf numFmtId="167" fontId="6" fillId="25" borderId="38" xfId="2" applyFont="1" applyFill="1" applyBorder="1" applyAlignment="1">
      <alignment wrapText="1"/>
    </xf>
    <xf numFmtId="0" fontId="56" fillId="35" borderId="38" xfId="0" applyFont="1" applyFill="1" applyBorder="1" applyAlignment="1" applyProtection="1">
      <alignment horizontal="center" vertical="center" wrapText="1"/>
      <protection locked="0"/>
    </xf>
    <xf numFmtId="49" fontId="55" fillId="35" borderId="38" xfId="0" applyNumberFormat="1" applyFont="1" applyFill="1" applyBorder="1" applyAlignment="1">
      <alignment horizontal="center" vertical="center"/>
    </xf>
    <xf numFmtId="0" fontId="55" fillId="35" borderId="38" xfId="0" applyFont="1" applyFill="1" applyBorder="1" applyAlignment="1">
      <alignment horizontal="center" vertical="center" wrapText="1"/>
    </xf>
    <xf numFmtId="0" fontId="0" fillId="35" borderId="38" xfId="0" applyFill="1" applyBorder="1" applyAlignment="1">
      <alignment horizontal="center" vertical="center" wrapText="1"/>
    </xf>
    <xf numFmtId="0" fontId="31" fillId="35" borderId="38" xfId="0" applyFont="1" applyFill="1" applyBorder="1" applyAlignment="1">
      <alignment horizontal="center" vertical="center" wrapText="1"/>
    </xf>
    <xf numFmtId="0" fontId="6" fillId="35" borderId="38" xfId="0" applyNumberFormat="1" applyFont="1" applyFill="1" applyBorder="1" applyAlignment="1">
      <alignment horizontal="center" vertical="center" wrapText="1"/>
    </xf>
    <xf numFmtId="0" fontId="0" fillId="35" borderId="38" xfId="0" applyFill="1" applyBorder="1" applyAlignment="1">
      <alignment horizontal="center" vertical="center"/>
    </xf>
    <xf numFmtId="0" fontId="22" fillId="35" borderId="38" xfId="0" applyFont="1" applyFill="1" applyBorder="1" applyAlignment="1">
      <alignment wrapText="1"/>
    </xf>
    <xf numFmtId="0" fontId="56" fillId="36" borderId="38" xfId="0" applyFont="1" applyFill="1" applyBorder="1" applyAlignment="1" applyProtection="1">
      <alignment horizontal="center" vertical="center" wrapText="1"/>
      <protection locked="0"/>
    </xf>
    <xf numFmtId="49" fontId="55" fillId="36" borderId="38" xfId="0" applyNumberFormat="1" applyFont="1" applyFill="1" applyBorder="1" applyAlignment="1">
      <alignment horizontal="center" vertical="center"/>
    </xf>
    <xf numFmtId="49" fontId="21" fillId="36" borderId="38" xfId="0" applyNumberFormat="1" applyFont="1" applyFill="1" applyBorder="1" applyAlignment="1">
      <alignment horizontal="center" vertical="center"/>
    </xf>
    <xf numFmtId="0" fontId="31" fillId="36" borderId="38" xfId="0" applyFont="1" applyFill="1" applyBorder="1" applyAlignment="1">
      <alignment horizontal="center" vertical="center" wrapText="1"/>
    </xf>
    <xf numFmtId="0" fontId="0" fillId="36" borderId="38" xfId="0" applyFill="1" applyBorder="1"/>
    <xf numFmtId="0" fontId="6" fillId="36" borderId="38" xfId="0" applyFont="1" applyFill="1" applyBorder="1" applyAlignment="1">
      <alignment wrapText="1"/>
    </xf>
    <xf numFmtId="167" fontId="1" fillId="36" borderId="38" xfId="2" applyFont="1" applyFill="1" applyBorder="1" applyAlignment="1">
      <alignment horizontal="center" vertical="center" wrapText="1"/>
    </xf>
    <xf numFmtId="0" fontId="6" fillId="36" borderId="38" xfId="0" applyFont="1" applyFill="1" applyBorder="1" applyAlignment="1">
      <alignment vertical="center" wrapText="1"/>
    </xf>
    <xf numFmtId="167" fontId="6" fillId="36" borderId="38" xfId="2" applyFont="1" applyFill="1" applyBorder="1" applyAlignment="1">
      <alignment vertical="center" wrapText="1"/>
    </xf>
    <xf numFmtId="167" fontId="7" fillId="36" borderId="38" xfId="2" applyFont="1" applyFill="1" applyBorder="1" applyAlignment="1">
      <alignment vertical="center" wrapText="1"/>
    </xf>
    <xf numFmtId="0" fontId="6" fillId="29" borderId="38" xfId="0" applyFont="1" applyFill="1" applyBorder="1" applyAlignment="1" applyProtection="1">
      <alignment horizontal="center" vertical="center" wrapText="1"/>
      <protection locked="0"/>
    </xf>
    <xf numFmtId="49" fontId="21" fillId="29" borderId="38" xfId="0" applyNumberFormat="1" applyFont="1" applyFill="1" applyBorder="1" applyAlignment="1">
      <alignment horizontal="center" vertical="center"/>
    </xf>
    <xf numFmtId="0" fontId="6" fillId="29" borderId="38" xfId="0" applyFont="1" applyFill="1" applyBorder="1" applyAlignment="1" applyProtection="1">
      <alignment wrapText="1"/>
      <protection locked="0"/>
    </xf>
    <xf numFmtId="0" fontId="22" fillId="29" borderId="38" xfId="0" applyNumberFormat="1" applyFont="1" applyFill="1" applyBorder="1" applyAlignment="1">
      <alignment horizontal="center" vertical="center" wrapText="1"/>
    </xf>
    <xf numFmtId="0" fontId="0" fillId="29" borderId="38" xfId="0" applyFill="1" applyBorder="1" applyAlignment="1">
      <alignment horizontal="center" vertical="center"/>
    </xf>
    <xf numFmtId="167" fontId="6" fillId="29" borderId="38" xfId="2" applyFont="1" applyFill="1" applyBorder="1" applyAlignment="1" applyProtection="1">
      <alignment horizontal="center" vertical="top" wrapText="1"/>
      <protection locked="0"/>
    </xf>
    <xf numFmtId="167" fontId="6" fillId="29" borderId="38" xfId="2" applyFont="1" applyFill="1" applyBorder="1" applyAlignment="1">
      <alignment horizontal="right" vertical="center" wrapText="1"/>
    </xf>
    <xf numFmtId="0" fontId="0" fillId="29" borderId="38" xfId="0" applyFill="1" applyBorder="1"/>
    <xf numFmtId="0" fontId="6" fillId="31" borderId="38" xfId="0" applyFont="1" applyFill="1" applyBorder="1" applyAlignment="1" applyProtection="1">
      <alignment horizontal="center" vertical="center" wrapText="1"/>
      <protection locked="0"/>
    </xf>
    <xf numFmtId="49" fontId="21" fillId="31" borderId="38" xfId="0" applyNumberFormat="1" applyFont="1" applyFill="1" applyBorder="1" applyAlignment="1">
      <alignment horizontal="center" vertical="center"/>
    </xf>
    <xf numFmtId="49" fontId="22" fillId="31" borderId="38" xfId="0" applyNumberFormat="1" applyFont="1" applyFill="1" applyBorder="1" applyAlignment="1">
      <alignment horizontal="center" vertical="center"/>
    </xf>
    <xf numFmtId="0" fontId="6" fillId="31" borderId="38" xfId="0" applyFont="1" applyFill="1" applyBorder="1" applyAlignment="1" applyProtection="1">
      <alignment wrapText="1"/>
      <protection locked="0"/>
    </xf>
    <xf numFmtId="0" fontId="6" fillId="31" borderId="38" xfId="0" applyFont="1" applyFill="1" applyBorder="1" applyAlignment="1" applyProtection="1">
      <alignment horizontal="left" wrapText="1"/>
      <protection locked="0"/>
    </xf>
    <xf numFmtId="0" fontId="22" fillId="31" borderId="38" xfId="0" applyNumberFormat="1" applyFont="1" applyFill="1" applyBorder="1" applyAlignment="1">
      <alignment horizontal="left" vertical="center" wrapText="1"/>
    </xf>
    <xf numFmtId="167" fontId="22" fillId="31" borderId="38" xfId="2" applyFont="1" applyFill="1" applyBorder="1" applyAlignment="1"/>
    <xf numFmtId="0" fontId="6" fillId="31" borderId="38" xfId="0" applyFont="1" applyFill="1" applyBorder="1" applyAlignment="1" applyProtection="1">
      <alignment horizontal="center" wrapText="1"/>
      <protection locked="0"/>
    </xf>
    <xf numFmtId="167" fontId="6" fillId="31" borderId="38" xfId="0" applyNumberFormat="1" applyFont="1" applyFill="1" applyBorder="1" applyAlignment="1">
      <alignment horizontal="center" vertical="center" wrapText="1"/>
    </xf>
    <xf numFmtId="0" fontId="22" fillId="31" borderId="38" xfId="0" applyNumberFormat="1" applyFont="1" applyFill="1" applyBorder="1" applyAlignment="1">
      <alignment wrapText="1"/>
    </xf>
    <xf numFmtId="0" fontId="56" fillId="23" borderId="38" xfId="0" applyFont="1" applyFill="1" applyBorder="1" applyAlignment="1" applyProtection="1">
      <alignment horizontal="center" vertical="center" wrapText="1"/>
      <protection locked="0"/>
    </xf>
    <xf numFmtId="49" fontId="55" fillId="23" borderId="38" xfId="0" applyNumberFormat="1" applyFont="1" applyFill="1" applyBorder="1" applyAlignment="1">
      <alignment horizontal="center" vertical="center"/>
    </xf>
    <xf numFmtId="0" fontId="6" fillId="23" borderId="38" xfId="0" applyFont="1" applyFill="1" applyBorder="1" applyAlignment="1" applyProtection="1">
      <alignment vertical="center" wrapText="1"/>
      <protection locked="0"/>
    </xf>
    <xf numFmtId="171" fontId="6" fillId="23" borderId="38" xfId="2" applyNumberFormat="1" applyFont="1" applyFill="1" applyBorder="1" applyAlignment="1" applyProtection="1">
      <alignment horizontal="center" vertical="center" wrapText="1"/>
      <protection locked="0"/>
    </xf>
    <xf numFmtId="167" fontId="6" fillId="23" borderId="38" xfId="2" applyFont="1" applyFill="1" applyBorder="1" applyAlignment="1" applyProtection="1">
      <alignment horizontal="center" vertical="top" wrapText="1"/>
      <protection locked="0"/>
    </xf>
    <xf numFmtId="171" fontId="6" fillId="23" borderId="38" xfId="2" applyNumberFormat="1" applyFont="1" applyFill="1" applyBorder="1" applyAlignment="1" applyProtection="1">
      <alignment horizontal="center" vertical="top" wrapText="1"/>
      <protection locked="0"/>
    </xf>
    <xf numFmtId="167" fontId="6" fillId="23" borderId="38" xfId="2" applyFont="1" applyFill="1" applyBorder="1" applyAlignment="1" applyProtection="1">
      <alignment horizontal="center" wrapText="1"/>
      <protection locked="0"/>
    </xf>
    <xf numFmtId="0" fontId="56" fillId="38" borderId="38" xfId="0" applyFont="1" applyFill="1" applyBorder="1" applyAlignment="1" applyProtection="1">
      <alignment horizontal="center" vertical="center" wrapText="1"/>
      <protection locked="0"/>
    </xf>
    <xf numFmtId="49" fontId="55" fillId="38" borderId="38" xfId="0" applyNumberFormat="1" applyFont="1" applyFill="1" applyBorder="1" applyAlignment="1">
      <alignment horizontal="center" vertical="center"/>
    </xf>
    <xf numFmtId="49" fontId="21" fillId="38" borderId="38" xfId="0" applyNumberFormat="1" applyFont="1" applyFill="1" applyBorder="1" applyAlignment="1">
      <alignment horizontal="center" vertical="center"/>
    </xf>
    <xf numFmtId="0" fontId="6" fillId="38" borderId="38" xfId="0" applyFont="1" applyFill="1" applyBorder="1" applyAlignment="1" applyProtection="1">
      <alignment wrapText="1"/>
      <protection locked="0"/>
    </xf>
    <xf numFmtId="0" fontId="6" fillId="38" borderId="38" xfId="0" applyFont="1" applyFill="1" applyBorder="1" applyAlignment="1" applyProtection="1">
      <alignment horizontal="center" vertical="center" wrapText="1"/>
      <protection locked="0"/>
    </xf>
    <xf numFmtId="167" fontId="6" fillId="38" borderId="38" xfId="0" applyNumberFormat="1" applyFont="1" applyFill="1" applyBorder="1" applyAlignment="1">
      <alignment horizontal="center" vertical="center" wrapText="1"/>
    </xf>
    <xf numFmtId="0" fontId="22" fillId="38" borderId="38" xfId="1" applyNumberFormat="1" applyFont="1" applyFill="1" applyBorder="1" applyAlignment="1" applyProtection="1">
      <alignment horizontal="justify" vertical="center"/>
    </xf>
    <xf numFmtId="3" fontId="22" fillId="38" borderId="38" xfId="0" applyNumberFormat="1" applyFont="1" applyFill="1" applyBorder="1" applyAlignment="1" applyProtection="1">
      <alignment horizontal="center" vertical="center"/>
    </xf>
    <xf numFmtId="167" fontId="6" fillId="38" borderId="38" xfId="2" applyFont="1" applyFill="1" applyBorder="1" applyAlignment="1" applyProtection="1">
      <alignment horizontal="center" vertical="top" wrapText="1"/>
      <protection locked="0"/>
    </xf>
    <xf numFmtId="0" fontId="6" fillId="38" borderId="38" xfId="0" applyFont="1" applyFill="1" applyBorder="1" applyAlignment="1" applyProtection="1">
      <alignment horizontal="left" vertical="center" wrapText="1"/>
      <protection locked="0"/>
    </xf>
    <xf numFmtId="0" fontId="39" fillId="38" borderId="38" xfId="0" applyNumberFormat="1" applyFont="1" applyFill="1" applyBorder="1" applyAlignment="1" applyProtection="1">
      <alignment horizontal="center" vertical="center" wrapText="1"/>
      <protection locked="0"/>
    </xf>
    <xf numFmtId="0" fontId="39" fillId="38" borderId="38" xfId="0" applyFont="1" applyFill="1" applyBorder="1" applyAlignment="1" applyProtection="1">
      <alignment horizontal="center" vertical="center" wrapText="1"/>
      <protection locked="0"/>
    </xf>
    <xf numFmtId="171" fontId="22" fillId="38" borderId="38" xfId="2" applyNumberFormat="1" applyFont="1" applyFill="1" applyBorder="1" applyAlignment="1" applyProtection="1">
      <alignment vertical="top" wrapText="1"/>
      <protection locked="0"/>
    </xf>
    <xf numFmtId="0" fontId="39" fillId="38" borderId="38" xfId="0" applyNumberFormat="1" applyFont="1" applyFill="1" applyBorder="1" applyAlignment="1" applyProtection="1">
      <alignment vertical="top" wrapText="1"/>
      <protection locked="0"/>
    </xf>
    <xf numFmtId="0" fontId="39" fillId="38" borderId="38" xfId="0" applyFont="1" applyFill="1" applyBorder="1" applyAlignment="1" applyProtection="1">
      <alignment vertical="top" wrapText="1"/>
      <protection locked="0"/>
    </xf>
    <xf numFmtId="0" fontId="6" fillId="39" borderId="38" xfId="0" applyFont="1" applyFill="1" applyBorder="1" applyAlignment="1">
      <alignment wrapText="1"/>
    </xf>
    <xf numFmtId="0" fontId="6" fillId="40" borderId="38" xfId="0" applyFont="1" applyFill="1" applyBorder="1" applyAlignment="1">
      <alignment wrapText="1"/>
    </xf>
    <xf numFmtId="0" fontId="6" fillId="41" borderId="38" xfId="0" applyFont="1" applyFill="1" applyBorder="1" applyAlignment="1">
      <alignment wrapText="1"/>
    </xf>
    <xf numFmtId="14" fontId="0" fillId="18" borderId="25" xfId="0" applyNumberFormat="1" applyFont="1" applyFill="1" applyBorder="1" applyAlignment="1">
      <alignment horizontal="center" vertical="center" wrapText="1"/>
    </xf>
    <xf numFmtId="167" fontId="15" fillId="18" borderId="4" xfId="2" applyFont="1" applyFill="1" applyBorder="1" applyAlignment="1">
      <alignment horizontal="center" vertical="center" wrapText="1"/>
    </xf>
    <xf numFmtId="0" fontId="0" fillId="18" borderId="35" xfId="0" applyFill="1" applyBorder="1" applyAlignment="1">
      <alignment horizontal="center" vertical="center"/>
    </xf>
    <xf numFmtId="167" fontId="0" fillId="18" borderId="38" xfId="0" applyNumberFormat="1" applyFill="1" applyBorder="1" applyAlignment="1">
      <alignment horizontal="center" vertical="center"/>
    </xf>
    <xf numFmtId="0" fontId="0" fillId="18" borderId="11" xfId="0" applyFill="1" applyBorder="1" applyAlignment="1">
      <alignment horizontal="center" vertical="center"/>
    </xf>
    <xf numFmtId="167" fontId="0" fillId="18" borderId="25" xfId="2" applyFont="1" applyFill="1" applyBorder="1" applyAlignment="1" applyProtection="1">
      <alignment horizontal="center" vertical="top" wrapText="1"/>
      <protection locked="0"/>
    </xf>
    <xf numFmtId="167" fontId="0" fillId="18" borderId="25" xfId="2" applyFont="1" applyFill="1" applyBorder="1" applyAlignment="1" applyProtection="1">
      <alignment horizontal="center" vertical="center" wrapText="1"/>
      <protection locked="0"/>
    </xf>
    <xf numFmtId="3" fontId="0" fillId="18" borderId="38" xfId="0" applyNumberFormat="1" applyFill="1" applyBorder="1" applyAlignment="1">
      <alignment vertical="center"/>
    </xf>
    <xf numFmtId="49" fontId="14" fillId="18" borderId="41" xfId="0" applyNumberFormat="1" applyFont="1" applyFill="1" applyBorder="1" applyAlignment="1">
      <alignment horizontal="center" vertical="center"/>
    </xf>
    <xf numFmtId="49" fontId="14" fillId="18" borderId="42" xfId="0" applyNumberFormat="1" applyFont="1" applyFill="1" applyBorder="1" applyAlignment="1">
      <alignment horizontal="center" vertical="center"/>
    </xf>
    <xf numFmtId="0" fontId="6" fillId="18" borderId="25" xfId="0" applyFont="1" applyFill="1" applyBorder="1" applyAlignment="1" applyProtection="1">
      <alignment wrapText="1"/>
      <protection locked="0"/>
    </xf>
    <xf numFmtId="0" fontId="6" fillId="18" borderId="25" xfId="0" applyFont="1" applyFill="1" applyBorder="1" applyAlignment="1" applyProtection="1">
      <alignment horizontal="center" vertical="center" wrapText="1"/>
      <protection locked="0"/>
    </xf>
    <xf numFmtId="0" fontId="13" fillId="4" borderId="21" xfId="3" applyFont="1" applyFill="1" applyBorder="1" applyAlignment="1" applyProtection="1">
      <alignment horizontal="center" vertical="center"/>
      <protection locked="0"/>
    </xf>
    <xf numFmtId="0" fontId="13" fillId="4" borderId="21" xfId="3" applyFont="1" applyFill="1" applyBorder="1" applyAlignment="1" applyProtection="1">
      <alignment horizontal="center" vertical="center" wrapText="1"/>
      <protection locked="0"/>
    </xf>
    <xf numFmtId="0" fontId="13" fillId="2" borderId="21" xfId="3" applyFont="1" applyBorder="1" applyAlignment="1" applyProtection="1">
      <alignment horizontal="center" vertical="center" wrapText="1"/>
      <protection locked="0"/>
    </xf>
    <xf numFmtId="0" fontId="26" fillId="2" borderId="21" xfId="3" applyFont="1" applyBorder="1" applyAlignment="1" applyProtection="1">
      <alignment horizontal="center" vertical="center" wrapText="1"/>
      <protection locked="0"/>
    </xf>
    <xf numFmtId="167" fontId="13" fillId="2" borderId="21" xfId="2" applyFont="1" applyFill="1" applyBorder="1" applyAlignment="1" applyProtection="1">
      <alignment horizontal="center" vertical="center" wrapText="1"/>
      <protection locked="0"/>
    </xf>
    <xf numFmtId="0" fontId="13" fillId="2" borderId="1" xfId="3" applyFont="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49" fontId="7" fillId="3" borderId="21" xfId="2" applyNumberFormat="1" applyFont="1" applyFill="1" applyBorder="1" applyAlignment="1" applyProtection="1">
      <alignment horizontal="center" vertical="center"/>
      <protection locked="0"/>
    </xf>
    <xf numFmtId="167" fontId="0" fillId="24" borderId="38" xfId="2" applyFont="1" applyFill="1" applyBorder="1" applyAlignment="1">
      <alignment horizontal="center" vertical="center" wrapText="1"/>
    </xf>
    <xf numFmtId="0" fontId="6" fillId="7" borderId="38" xfId="0" applyFont="1" applyFill="1" applyBorder="1" applyAlignment="1">
      <alignment horizontal="center" vertical="center" wrapText="1"/>
    </xf>
    <xf numFmtId="167" fontId="6" fillId="7" borderId="38" xfId="2" applyFont="1" applyFill="1" applyBorder="1" applyAlignment="1">
      <alignment horizontal="center" vertical="center" wrapText="1"/>
    </xf>
    <xf numFmtId="0" fontId="6" fillId="28" borderId="38" xfId="0" applyFont="1" applyFill="1" applyBorder="1" applyAlignment="1">
      <alignment horizontal="center" vertical="center" wrapText="1"/>
    </xf>
    <xf numFmtId="0" fontId="0" fillId="11" borderId="38" xfId="0" applyFont="1" applyFill="1" applyBorder="1" applyAlignment="1" applyProtection="1">
      <alignment horizontal="center" vertical="center" wrapText="1"/>
      <protection locked="0"/>
    </xf>
    <xf numFmtId="0" fontId="0" fillId="23" borderId="4" xfId="0" applyFill="1" applyBorder="1" applyAlignment="1" applyProtection="1">
      <alignment horizontal="center" vertical="center" wrapText="1"/>
      <protection locked="0"/>
    </xf>
    <xf numFmtId="0" fontId="40" fillId="23" borderId="0" xfId="0" applyFont="1" applyFill="1" applyAlignment="1">
      <alignment wrapText="1"/>
    </xf>
    <xf numFmtId="0" fontId="0" fillId="23" borderId="4" xfId="0" applyFont="1" applyFill="1" applyBorder="1" applyAlignment="1">
      <alignment horizontal="center" vertical="center" wrapText="1"/>
    </xf>
    <xf numFmtId="0" fontId="0" fillId="23" borderId="0" xfId="0" applyFill="1" applyAlignment="1">
      <alignment wrapText="1"/>
    </xf>
    <xf numFmtId="0" fontId="0" fillId="23" borderId="4" xfId="0" applyFill="1" applyBorder="1" applyAlignment="1" applyProtection="1">
      <alignment wrapText="1"/>
      <protection locked="0"/>
    </xf>
    <xf numFmtId="0" fontId="0" fillId="23" borderId="38" xfId="0" applyFill="1" applyBorder="1" applyAlignment="1" applyProtection="1">
      <alignment wrapText="1"/>
      <protection locked="0"/>
    </xf>
    <xf numFmtId="0" fontId="0" fillId="23" borderId="4" xfId="0" applyFill="1" applyBorder="1" applyAlignment="1" applyProtection="1">
      <alignment vertical="center" wrapText="1"/>
      <protection locked="0"/>
    </xf>
    <xf numFmtId="167" fontId="0" fillId="23" borderId="25" xfId="2" applyFont="1" applyFill="1" applyBorder="1" applyAlignment="1" applyProtection="1">
      <alignment wrapText="1"/>
      <protection locked="0"/>
    </xf>
    <xf numFmtId="0" fontId="0" fillId="23" borderId="25" xfId="0" applyFill="1" applyBorder="1" applyAlignment="1" applyProtection="1">
      <alignment horizontal="center" vertical="center" wrapText="1"/>
      <protection locked="0"/>
    </xf>
    <xf numFmtId="0" fontId="0" fillId="23" borderId="35" xfId="0" applyFill="1" applyBorder="1" applyAlignment="1" applyProtection="1">
      <alignment vertical="center" wrapText="1"/>
      <protection locked="0"/>
    </xf>
    <xf numFmtId="167" fontId="0" fillId="23" borderId="38" xfId="0" applyNumberFormat="1" applyFill="1" applyBorder="1" applyAlignment="1" applyProtection="1">
      <alignment horizontal="center" vertical="center"/>
    </xf>
    <xf numFmtId="0" fontId="0" fillId="23" borderId="11" xfId="0" applyFill="1" applyBorder="1" applyAlignment="1" applyProtection="1">
      <alignment horizontal="center" vertical="center" wrapText="1"/>
      <protection locked="0"/>
    </xf>
    <xf numFmtId="0" fontId="0" fillId="23" borderId="25" xfId="0" applyFill="1" applyBorder="1" applyAlignment="1" applyProtection="1">
      <alignment vertical="center" wrapText="1"/>
      <protection locked="0"/>
    </xf>
    <xf numFmtId="0" fontId="0" fillId="23" borderId="25" xfId="0" applyFont="1" applyFill="1" applyBorder="1" applyAlignment="1" applyProtection="1">
      <alignment wrapText="1"/>
      <protection locked="0"/>
    </xf>
    <xf numFmtId="0" fontId="0" fillId="23" borderId="25" xfId="0" applyFill="1" applyBorder="1" applyAlignment="1" applyProtection="1">
      <alignment wrapText="1"/>
      <protection locked="0"/>
    </xf>
    <xf numFmtId="167" fontId="0" fillId="23" borderId="25" xfId="2" applyNumberFormat="1" applyFont="1" applyFill="1" applyBorder="1" applyAlignment="1" applyProtection="1">
      <alignment wrapText="1"/>
      <protection locked="0"/>
    </xf>
    <xf numFmtId="167" fontId="0" fillId="23" borderId="38" xfId="0" applyNumberFormat="1" applyFill="1" applyBorder="1"/>
    <xf numFmtId="0" fontId="0" fillId="11" borderId="11" xfId="0" applyFont="1" applyFill="1" applyBorder="1"/>
    <xf numFmtId="0" fontId="0" fillId="24" borderId="4" xfId="0" applyFont="1" applyFill="1" applyBorder="1" applyAlignment="1" applyProtection="1">
      <alignment horizontal="center" vertical="center" wrapText="1"/>
      <protection locked="0"/>
    </xf>
    <xf numFmtId="0" fontId="6" fillId="24" borderId="25" xfId="0" applyFont="1" applyFill="1" applyBorder="1" applyAlignment="1" applyProtection="1">
      <alignment wrapText="1"/>
      <protection locked="0"/>
    </xf>
    <xf numFmtId="0" fontId="6" fillId="24" borderId="25" xfId="0" applyFont="1" applyFill="1" applyBorder="1" applyAlignment="1" applyProtection="1">
      <alignment horizontal="center" vertical="center" wrapText="1"/>
      <protection locked="0"/>
    </xf>
    <xf numFmtId="14" fontId="0" fillId="24" borderId="25" xfId="0" applyNumberFormat="1" applyFont="1" applyFill="1" applyBorder="1" applyAlignment="1">
      <alignment horizontal="center" vertical="center" wrapText="1"/>
    </xf>
    <xf numFmtId="167" fontId="15" fillId="24" borderId="4" xfId="2" applyFont="1" applyFill="1" applyBorder="1" applyAlignment="1">
      <alignment horizontal="center" vertical="center" wrapText="1"/>
    </xf>
    <xf numFmtId="0" fontId="0" fillId="24" borderId="35" xfId="0" applyFill="1" applyBorder="1" applyAlignment="1">
      <alignment horizontal="center" vertical="center"/>
    </xf>
    <xf numFmtId="0" fontId="0" fillId="24" borderId="11" xfId="0" applyFill="1" applyBorder="1" applyAlignment="1">
      <alignment horizontal="center" vertical="center"/>
    </xf>
    <xf numFmtId="167" fontId="0" fillId="24" borderId="25" xfId="2" applyFont="1" applyFill="1" applyBorder="1" applyAlignment="1" applyProtection="1">
      <alignment horizontal="center" vertical="top" wrapText="1"/>
      <protection locked="0"/>
    </xf>
    <xf numFmtId="167" fontId="0" fillId="24" borderId="25" xfId="2" applyFont="1" applyFill="1" applyBorder="1" applyAlignment="1" applyProtection="1">
      <alignment horizontal="center" vertical="center" wrapText="1"/>
      <protection locked="0"/>
    </xf>
    <xf numFmtId="0" fontId="0" fillId="24" borderId="35" xfId="0" applyFill="1" applyBorder="1" applyAlignment="1">
      <alignment horizontal="center" vertical="center" wrapText="1"/>
    </xf>
    <xf numFmtId="167" fontId="0" fillId="24" borderId="10" xfId="2" applyFont="1" applyFill="1" applyBorder="1" applyAlignment="1" applyProtection="1">
      <alignment horizontal="center" vertical="top" wrapText="1"/>
      <protection locked="0"/>
    </xf>
    <xf numFmtId="0" fontId="40" fillId="8" borderId="38" xfId="0" applyFont="1" applyFill="1" applyBorder="1" applyAlignment="1">
      <alignment horizontal="center" vertical="center"/>
    </xf>
    <xf numFmtId="0" fontId="4" fillId="0" borderId="38" xfId="0" applyFont="1" applyBorder="1" applyAlignment="1">
      <alignment horizontal="center"/>
    </xf>
    <xf numFmtId="0" fontId="57" fillId="0" borderId="38" xfId="0" applyFont="1" applyBorder="1"/>
    <xf numFmtId="0" fontId="57" fillId="0" borderId="38" xfId="0" applyFont="1" applyBorder="1" applyAlignment="1">
      <alignment horizontal="left" wrapText="1"/>
    </xf>
    <xf numFmtId="0" fontId="57" fillId="0" borderId="38" xfId="0" applyFont="1" applyBorder="1" applyAlignment="1">
      <alignment horizontal="center"/>
    </xf>
    <xf numFmtId="165" fontId="57" fillId="0" borderId="38" xfId="10" applyFont="1" applyBorder="1"/>
    <xf numFmtId="0" fontId="57" fillId="0" borderId="38" xfId="0" applyFont="1" applyFill="1" applyBorder="1"/>
    <xf numFmtId="0" fontId="6" fillId="0" borderId="38" xfId="0" applyFont="1" applyFill="1" applyBorder="1" applyAlignment="1" applyProtection="1">
      <alignment wrapText="1"/>
      <protection locked="0"/>
    </xf>
    <xf numFmtId="0" fontId="52" fillId="0" borderId="38" xfId="0" applyFont="1" applyFill="1" applyBorder="1" applyAlignment="1">
      <alignment vertical="center" wrapText="1"/>
    </xf>
    <xf numFmtId="0" fontId="0" fillId="0" borderId="38" xfId="0" applyFill="1" applyBorder="1"/>
    <xf numFmtId="0" fontId="52" fillId="0" borderId="38" xfId="0" applyFont="1" applyFill="1" applyBorder="1" applyAlignment="1">
      <alignment horizontal="center" vertical="center" wrapText="1"/>
    </xf>
    <xf numFmtId="177" fontId="53" fillId="0" borderId="38" xfId="0" applyNumberFormat="1" applyFont="1" applyFill="1" applyBorder="1" applyAlignment="1">
      <alignment horizontal="center" vertical="center" wrapText="1"/>
    </xf>
    <xf numFmtId="0" fontId="54" fillId="0" borderId="38" xfId="0" applyFont="1" applyFill="1" applyBorder="1" applyAlignment="1">
      <alignment horizontal="center" vertical="center" wrapText="1"/>
    </xf>
    <xf numFmtId="167" fontId="53" fillId="0" borderId="38" xfId="0" applyNumberFormat="1" applyFont="1" applyFill="1" applyBorder="1" applyAlignment="1">
      <alignment horizontal="right" vertical="center" wrapText="1"/>
    </xf>
    <xf numFmtId="16" fontId="0" fillId="0" borderId="38" xfId="0" applyNumberFormat="1" applyFont="1" applyFill="1" applyBorder="1" applyAlignment="1">
      <alignment horizontal="center" vertical="center" wrapText="1"/>
    </xf>
    <xf numFmtId="43" fontId="0" fillId="0" borderId="38" xfId="0" applyNumberFormat="1" applyFont="1" applyFill="1" applyBorder="1" applyAlignment="1">
      <alignment horizontal="center" vertical="center" wrapText="1"/>
    </xf>
    <xf numFmtId="167" fontId="15" fillId="0" borderId="38" xfId="2" applyFont="1" applyFill="1" applyBorder="1" applyAlignment="1" applyProtection="1">
      <alignment horizontal="center" vertical="center" wrapText="1"/>
      <protection locked="0"/>
    </xf>
    <xf numFmtId="0" fontId="0" fillId="0" borderId="38" xfId="0" applyFont="1" applyFill="1" applyBorder="1"/>
    <xf numFmtId="0" fontId="0" fillId="0" borderId="38" xfId="0" applyFill="1" applyBorder="1" applyAlignment="1">
      <alignment wrapText="1"/>
    </xf>
    <xf numFmtId="0" fontId="44" fillId="0" borderId="38" xfId="0" applyFont="1" applyFill="1" applyBorder="1" applyAlignment="1">
      <alignment horizontal="center" vertical="center" wrapText="1"/>
    </xf>
    <xf numFmtId="14" fontId="45" fillId="0" borderId="38" xfId="0" applyNumberFormat="1" applyFont="1" applyFill="1" applyBorder="1" applyAlignment="1">
      <alignment horizontal="center" vertical="center" wrapText="1"/>
    </xf>
    <xf numFmtId="14" fontId="34" fillId="0" borderId="38" xfId="0" applyNumberFormat="1" applyFont="1" applyFill="1" applyBorder="1" applyAlignment="1">
      <alignment horizontal="center" vertical="center" wrapText="1"/>
    </xf>
    <xf numFmtId="0" fontId="34" fillId="0" borderId="38" xfId="0" applyFont="1" applyFill="1" applyBorder="1" applyAlignment="1">
      <alignment horizontal="center" vertical="center" wrapText="1"/>
    </xf>
    <xf numFmtId="167" fontId="44" fillId="0" borderId="38" xfId="2" applyFont="1" applyFill="1" applyBorder="1" applyAlignment="1">
      <alignment horizontal="center" vertical="center" wrapText="1"/>
    </xf>
    <xf numFmtId="0" fontId="34" fillId="0" borderId="38" xfId="0" applyFont="1" applyFill="1" applyBorder="1" applyAlignment="1">
      <alignment wrapText="1"/>
    </xf>
    <xf numFmtId="166" fontId="34" fillId="0" borderId="38" xfId="9" applyFont="1" applyFill="1" applyBorder="1" applyAlignment="1">
      <alignment wrapText="1"/>
    </xf>
    <xf numFmtId="0" fontId="6" fillId="0" borderId="38" xfId="0" applyFont="1" applyFill="1" applyBorder="1" applyAlignment="1">
      <alignment wrapText="1"/>
    </xf>
    <xf numFmtId="49" fontId="42" fillId="0" borderId="38"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4" fillId="0" borderId="38" xfId="0" applyFont="1" applyFill="1" applyBorder="1" applyAlignment="1" applyProtection="1">
      <alignment wrapText="1"/>
      <protection locked="0"/>
    </xf>
    <xf numFmtId="0" fontId="44" fillId="0" borderId="21"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6" fillId="0" borderId="0" xfId="0" applyFont="1" applyFill="1" applyAlignment="1">
      <alignment wrapText="1"/>
    </xf>
    <xf numFmtId="0" fontId="34" fillId="0" borderId="38" xfId="0" applyFont="1" applyFill="1" applyBorder="1" applyAlignment="1" applyProtection="1">
      <alignment horizontal="center" vertical="center" wrapText="1"/>
      <protection locked="0"/>
    </xf>
    <xf numFmtId="0" fontId="45" fillId="0" borderId="38" xfId="0" applyFont="1" applyFill="1" applyBorder="1" applyAlignment="1">
      <alignment horizontal="center" vertical="center" wrapText="1"/>
    </xf>
    <xf numFmtId="167" fontId="34" fillId="0" borderId="38" xfId="2" applyFont="1" applyFill="1" applyBorder="1" applyAlignment="1">
      <alignment horizontal="center" vertical="center" wrapText="1"/>
    </xf>
    <xf numFmtId="0" fontId="34" fillId="0" borderId="0" xfId="0" applyFont="1" applyFill="1" applyAlignment="1">
      <alignment wrapText="1"/>
    </xf>
    <xf numFmtId="0" fontId="34" fillId="0" borderId="38" xfId="0" applyFont="1" applyFill="1" applyBorder="1" applyAlignment="1" applyProtection="1">
      <alignment vertical="center" wrapText="1"/>
      <protection locked="0"/>
    </xf>
    <xf numFmtId="0" fontId="34" fillId="0" borderId="38" xfId="0" applyFont="1" applyFill="1" applyBorder="1" applyAlignment="1">
      <alignment vertical="center" wrapText="1"/>
    </xf>
    <xf numFmtId="0" fontId="47" fillId="0" borderId="38" xfId="0" applyFont="1" applyFill="1" applyBorder="1" applyAlignment="1">
      <alignment horizontal="center" vertical="center" wrapText="1"/>
    </xf>
    <xf numFmtId="0" fontId="46" fillId="0" borderId="38" xfId="0" applyFont="1" applyFill="1" applyBorder="1" applyAlignment="1">
      <alignment horizontal="center" vertical="center" wrapText="1"/>
    </xf>
    <xf numFmtId="14" fontId="44" fillId="0" borderId="38" xfId="0" applyNumberFormat="1" applyFont="1" applyFill="1" applyBorder="1" applyAlignment="1">
      <alignment horizontal="center" vertical="center" wrapText="1"/>
    </xf>
    <xf numFmtId="166" fontId="44" fillId="0" borderId="38" xfId="9" applyFont="1" applyFill="1" applyBorder="1" applyAlignment="1">
      <alignment wrapText="1"/>
    </xf>
    <xf numFmtId="0" fontId="44" fillId="0" borderId="38" xfId="0" applyFont="1" applyFill="1" applyBorder="1" applyAlignment="1">
      <alignment wrapText="1"/>
    </xf>
    <xf numFmtId="0" fontId="22" fillId="0" borderId="38" xfId="0" applyFont="1" applyFill="1" applyBorder="1" applyAlignment="1">
      <alignment wrapText="1"/>
    </xf>
    <xf numFmtId="0" fontId="51" fillId="0" borderId="45" xfId="0" applyFont="1" applyFill="1" applyBorder="1" applyAlignment="1" applyProtection="1">
      <alignment horizontal="center" vertical="center" wrapText="1"/>
      <protection locked="0"/>
    </xf>
    <xf numFmtId="0" fontId="51" fillId="0" borderId="45" xfId="0" applyFont="1" applyFill="1" applyBorder="1" applyAlignment="1" applyProtection="1">
      <alignment vertical="center" wrapText="1"/>
      <protection locked="0"/>
    </xf>
    <xf numFmtId="0" fontId="6" fillId="0" borderId="38" xfId="2" applyNumberFormat="1" applyFont="1" applyFill="1" applyBorder="1" applyAlignment="1" applyProtection="1">
      <alignment horizontal="center" vertical="center" wrapText="1"/>
      <protection locked="0"/>
    </xf>
    <xf numFmtId="167" fontId="15" fillId="0" borderId="38" xfId="2" applyFont="1" applyFill="1" applyBorder="1" applyAlignment="1">
      <alignment horizontal="right" vertical="center" wrapText="1"/>
    </xf>
    <xf numFmtId="0" fontId="3" fillId="0" borderId="38" xfId="0" applyFont="1" applyFill="1" applyBorder="1" applyAlignment="1">
      <alignment horizontal="center" vertical="center" wrapText="1"/>
    </xf>
    <xf numFmtId="0" fontId="34" fillId="0" borderId="38" xfId="2" applyNumberFormat="1" applyFont="1" applyFill="1" applyBorder="1" applyAlignment="1" applyProtection="1">
      <alignment wrapText="1"/>
      <protection locked="0"/>
    </xf>
    <xf numFmtId="167" fontId="44" fillId="0" borderId="21" xfId="2" applyFont="1" applyFill="1" applyBorder="1" applyAlignment="1">
      <alignment vertical="center" wrapText="1"/>
    </xf>
    <xf numFmtId="0" fontId="44" fillId="0" borderId="38" xfId="0" applyFont="1" applyFill="1" applyBorder="1" applyAlignment="1" applyProtection="1">
      <alignment vertical="center" wrapText="1"/>
      <protection locked="0"/>
    </xf>
    <xf numFmtId="0" fontId="43" fillId="0" borderId="38" xfId="0" applyFont="1" applyFill="1" applyBorder="1" applyAlignment="1">
      <alignment horizontal="center" vertical="center" wrapText="1"/>
    </xf>
    <xf numFmtId="14" fontId="46" fillId="0" borderId="38" xfId="0" applyNumberFormat="1" applyFont="1" applyFill="1" applyBorder="1" applyAlignment="1">
      <alignment horizontal="center" vertical="center" wrapText="1"/>
    </xf>
    <xf numFmtId="167" fontId="46" fillId="0" borderId="38" xfId="2" applyFont="1" applyFill="1" applyBorder="1" applyAlignment="1">
      <alignment horizontal="center" vertical="center" wrapText="1"/>
    </xf>
    <xf numFmtId="0" fontId="44" fillId="0" borderId="35" xfId="0" applyFont="1" applyFill="1" applyBorder="1" applyAlignment="1">
      <alignment horizontal="center" vertical="center" wrapText="1"/>
    </xf>
    <xf numFmtId="0" fontId="22" fillId="0" borderId="0" xfId="0" applyFont="1" applyFill="1" applyAlignment="1">
      <alignment wrapText="1"/>
    </xf>
    <xf numFmtId="167" fontId="34" fillId="0" borderId="38" xfId="0" applyNumberFormat="1" applyFont="1" applyFill="1" applyBorder="1" applyAlignment="1">
      <alignment horizontal="center" vertical="center" wrapText="1"/>
    </xf>
    <xf numFmtId="0" fontId="0" fillId="0" borderId="0" xfId="0" applyFill="1" applyAlignment="1">
      <alignment wrapText="1"/>
    </xf>
    <xf numFmtId="167" fontId="6" fillId="0" borderId="38" xfId="2" applyFont="1" applyFill="1" applyBorder="1" applyAlignment="1">
      <alignment horizontal="center" vertical="center" wrapText="1"/>
    </xf>
    <xf numFmtId="167" fontId="6" fillId="0" borderId="38" xfId="0" applyNumberFormat="1" applyFont="1" applyFill="1" applyBorder="1" applyAlignment="1">
      <alignment horizontal="center" vertical="center" wrapText="1"/>
    </xf>
    <xf numFmtId="170" fontId="22" fillId="0" borderId="38" xfId="0" applyNumberFormat="1" applyFont="1" applyFill="1" applyBorder="1" applyAlignment="1">
      <alignment horizontal="center" vertical="center" wrapText="1"/>
    </xf>
    <xf numFmtId="167" fontId="4" fillId="0" borderId="38" xfId="2" applyFont="1" applyFill="1" applyBorder="1" applyAlignment="1">
      <alignment horizontal="center" vertical="center" wrapText="1"/>
    </xf>
    <xf numFmtId="0" fontId="31" fillId="0" borderId="38" xfId="0" applyFont="1" applyFill="1" applyBorder="1" applyAlignment="1">
      <alignment horizontal="center" vertical="center" wrapText="1"/>
    </xf>
    <xf numFmtId="167" fontId="6" fillId="0" borderId="38" xfId="2" applyFont="1" applyFill="1" applyBorder="1" applyAlignment="1" applyProtection="1">
      <alignment horizontal="center" vertical="top" wrapText="1"/>
      <protection locked="0"/>
    </xf>
    <xf numFmtId="171" fontId="6" fillId="0" borderId="38" xfId="2" applyNumberFormat="1" applyFont="1" applyFill="1" applyBorder="1" applyAlignment="1" applyProtection="1">
      <alignment horizontal="center" vertical="center" wrapText="1"/>
      <protection locked="0"/>
    </xf>
    <xf numFmtId="0" fontId="6" fillId="0" borderId="25" xfId="0" applyFont="1" applyFill="1" applyBorder="1" applyAlignment="1">
      <alignment horizontal="center" vertical="top" wrapText="1"/>
    </xf>
    <xf numFmtId="170" fontId="22" fillId="0" borderId="25" xfId="0" applyNumberFormat="1" applyFont="1" applyFill="1" applyBorder="1" applyAlignment="1">
      <alignment horizontal="center" vertical="center" wrapText="1"/>
    </xf>
    <xf numFmtId="167" fontId="4" fillId="0" borderId="25" xfId="2" applyFont="1" applyFill="1" applyBorder="1" applyAlignment="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xf>
    <xf numFmtId="167" fontId="0" fillId="0" borderId="21" xfId="0" applyNumberFormat="1" applyFill="1" applyBorder="1" applyAlignment="1">
      <alignment horizontal="center" vertical="center"/>
    </xf>
    <xf numFmtId="0" fontId="31" fillId="0" borderId="10" xfId="0" applyFont="1" applyFill="1" applyBorder="1" applyAlignment="1">
      <alignment horizontal="center" vertical="center" wrapText="1"/>
    </xf>
    <xf numFmtId="171" fontId="6" fillId="0" borderId="25" xfId="2" applyNumberFormat="1"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xf>
    <xf numFmtId="167" fontId="6" fillId="0" borderId="38" xfId="2" applyFont="1" applyFill="1" applyBorder="1" applyAlignment="1">
      <alignment horizontal="right" vertical="center" wrapText="1"/>
    </xf>
    <xf numFmtId="0" fontId="6" fillId="0" borderId="35" xfId="0" applyFont="1" applyFill="1" applyBorder="1" applyAlignment="1">
      <alignment horizontal="center" vertical="center" wrapText="1"/>
    </xf>
    <xf numFmtId="165" fontId="57" fillId="0" borderId="38" xfId="10" applyFont="1" applyFill="1" applyBorder="1"/>
    <xf numFmtId="167" fontId="6" fillId="0" borderId="38" xfId="0" applyNumberFormat="1" applyFont="1" applyFill="1" applyBorder="1" applyAlignment="1" applyProtection="1">
      <alignment horizontal="center" vertical="center" wrapText="1"/>
      <protection locked="0"/>
    </xf>
    <xf numFmtId="0" fontId="0" fillId="0" borderId="38" xfId="0" applyNumberFormat="1" applyFont="1" applyFill="1" applyBorder="1" applyAlignment="1" applyProtection="1">
      <alignment horizontal="center" vertical="center" wrapText="1"/>
    </xf>
    <xf numFmtId="0" fontId="57" fillId="8" borderId="38" xfId="0" applyFont="1" applyFill="1" applyBorder="1"/>
    <xf numFmtId="0" fontId="40" fillId="8" borderId="38" xfId="0" applyFont="1" applyFill="1" applyBorder="1" applyAlignment="1">
      <alignment vertical="center"/>
    </xf>
    <xf numFmtId="165" fontId="57" fillId="8" borderId="38" xfId="10" applyFont="1" applyFill="1" applyBorder="1"/>
    <xf numFmtId="0" fontId="0" fillId="0" borderId="5" xfId="0" applyBorder="1" applyAlignment="1">
      <alignment horizontal="center" vertical="center" wrapText="1"/>
    </xf>
    <xf numFmtId="0" fontId="40" fillId="0" borderId="38" xfId="0" applyFont="1" applyFill="1" applyBorder="1" applyAlignment="1">
      <alignment vertical="center"/>
    </xf>
    <xf numFmtId="169" fontId="57" fillId="0" borderId="38" xfId="0" applyNumberFormat="1" applyFont="1" applyBorder="1"/>
    <xf numFmtId="165" fontId="58" fillId="0" borderId="38" xfId="10" applyFont="1" applyFill="1" applyBorder="1" applyAlignment="1">
      <alignment vertical="center"/>
    </xf>
    <xf numFmtId="171" fontId="0" fillId="0" borderId="38" xfId="0" applyNumberFormat="1" applyFill="1" applyBorder="1" applyAlignment="1">
      <alignment horizontal="center" vertical="center" wrapText="1"/>
    </xf>
    <xf numFmtId="171" fontId="0" fillId="0" borderId="38" xfId="0" applyNumberFormat="1" applyFill="1" applyBorder="1" applyAlignment="1">
      <alignment horizontal="center" vertical="center"/>
    </xf>
    <xf numFmtId="49" fontId="14" fillId="0" borderId="38" xfId="0" applyNumberFormat="1" applyFont="1" applyFill="1" applyBorder="1" applyAlignment="1">
      <alignment horizontal="center" vertical="center" wrapText="1"/>
    </xf>
    <xf numFmtId="0" fontId="15" fillId="0" borderId="21" xfId="0" applyFont="1" applyFill="1" applyBorder="1" applyAlignment="1">
      <alignment horizontal="center" vertical="center" wrapText="1"/>
    </xf>
    <xf numFmtId="0" fontId="43" fillId="0" borderId="0" xfId="0" applyFont="1" applyFill="1" applyAlignment="1">
      <alignment horizontal="center" vertical="center"/>
    </xf>
    <xf numFmtId="0" fontId="0" fillId="0" borderId="20" xfId="0" applyNumberFormat="1" applyFont="1" applyFill="1" applyBorder="1" applyAlignment="1" applyProtection="1">
      <alignment horizontal="center" vertical="center" wrapText="1"/>
    </xf>
    <xf numFmtId="0" fontId="0" fillId="0" borderId="11" xfId="0" applyFont="1" applyFill="1" applyBorder="1" applyAlignment="1">
      <alignment horizontal="center" vertical="center" wrapText="1"/>
    </xf>
    <xf numFmtId="167" fontId="0" fillId="0" borderId="4" xfId="2" applyFont="1" applyFill="1" applyBorder="1" applyAlignment="1" applyProtection="1">
      <alignment horizontal="center" vertical="top" wrapText="1"/>
      <protection locked="0"/>
    </xf>
    <xf numFmtId="0" fontId="0" fillId="0" borderId="0" xfId="0" applyFont="1" applyFill="1"/>
    <xf numFmtId="0" fontId="15" fillId="0" borderId="38" xfId="0" applyFont="1" applyFill="1" applyBorder="1" applyAlignment="1">
      <alignment horizontal="left" vertical="center" wrapText="1"/>
    </xf>
    <xf numFmtId="49" fontId="14" fillId="0" borderId="41"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167" fontId="0" fillId="0" borderId="35" xfId="2" applyFont="1" applyFill="1" applyBorder="1" applyAlignment="1" applyProtection="1">
      <alignment horizontal="center" vertical="top" wrapText="1"/>
      <protection locked="0"/>
    </xf>
    <xf numFmtId="49" fontId="14" fillId="0" borderId="27"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1" xfId="0" applyFill="1" applyBorder="1" applyAlignment="1">
      <alignment horizontal="center" vertical="center"/>
    </xf>
    <xf numFmtId="0" fontId="3" fillId="0" borderId="1" xfId="0" applyFont="1" applyFill="1" applyBorder="1" applyAlignment="1">
      <alignment horizontal="center" vertical="center" wrapText="1"/>
    </xf>
    <xf numFmtId="167" fontId="0" fillId="0" borderId="21" xfId="2" applyFont="1" applyFill="1" applyBorder="1" applyAlignment="1" applyProtection="1">
      <alignment horizontal="center" vertical="top" wrapText="1"/>
      <protection locked="0"/>
    </xf>
    <xf numFmtId="167" fontId="0" fillId="0" borderId="21" xfId="2" applyFont="1" applyFill="1" applyBorder="1" applyAlignment="1" applyProtection="1">
      <alignment horizontal="center" vertical="center" wrapText="1"/>
      <protection locked="0"/>
    </xf>
    <xf numFmtId="0" fontId="15" fillId="0" borderId="38" xfId="0" applyNumberFormat="1" applyFont="1" applyFill="1" applyBorder="1" applyAlignment="1">
      <alignment horizontal="left" vertical="center" wrapText="1"/>
    </xf>
    <xf numFmtId="0" fontId="15" fillId="0" borderId="38" xfId="0" applyFont="1" applyFill="1" applyBorder="1" applyAlignment="1">
      <alignment horizontal="right" vertical="center"/>
    </xf>
    <xf numFmtId="171" fontId="18" fillId="0" borderId="38" xfId="2" applyNumberFormat="1" applyFont="1" applyFill="1" applyBorder="1" applyAlignment="1" applyProtection="1">
      <alignment horizontal="center" vertical="center" wrapText="1"/>
    </xf>
    <xf numFmtId="0" fontId="15" fillId="0" borderId="38" xfId="0" applyFont="1" applyFill="1" applyBorder="1" applyAlignment="1">
      <alignment wrapText="1"/>
    </xf>
    <xf numFmtId="0" fontId="22" fillId="0" borderId="4" xfId="0" applyFont="1" applyFill="1" applyBorder="1" applyAlignment="1" applyProtection="1">
      <alignment horizontal="center" vertical="center" wrapText="1"/>
      <protection locked="0"/>
    </xf>
    <xf numFmtId="49" fontId="21" fillId="0" borderId="27" xfId="0" applyNumberFormat="1" applyFont="1" applyFill="1" applyBorder="1" applyAlignment="1">
      <alignment horizontal="center" vertical="center" wrapText="1"/>
    </xf>
    <xf numFmtId="0" fontId="22" fillId="0" borderId="4" xfId="0" applyFont="1" applyFill="1" applyBorder="1" applyAlignment="1" applyProtection="1">
      <alignment wrapText="1"/>
      <protection locked="0"/>
    </xf>
    <xf numFmtId="167" fontId="22" fillId="0" borderId="4" xfId="0" applyNumberFormat="1" applyFont="1" applyFill="1" applyBorder="1" applyAlignment="1" applyProtection="1">
      <alignment horizontal="center" vertical="center" wrapText="1"/>
      <protection locked="0"/>
    </xf>
    <xf numFmtId="0" fontId="15" fillId="0" borderId="4" xfId="0" applyNumberFormat="1" applyFont="1" applyFill="1" applyBorder="1" applyAlignment="1">
      <alignment horizontal="left" vertical="center" wrapText="1"/>
    </xf>
    <xf numFmtId="0" fontId="15" fillId="0" borderId="0" xfId="0" applyFont="1" applyFill="1" applyAlignment="1">
      <alignment horizontal="right" vertical="center"/>
    </xf>
    <xf numFmtId="169" fontId="50" fillId="0" borderId="38" xfId="0" applyNumberFormat="1" applyFont="1" applyFill="1" applyBorder="1" applyAlignment="1">
      <alignment horizontal="right" vertical="center"/>
    </xf>
    <xf numFmtId="0" fontId="6" fillId="0" borderId="21" xfId="0" applyFont="1" applyFill="1" applyBorder="1" applyAlignment="1" applyProtection="1">
      <alignment horizontal="center" vertical="center" wrapText="1"/>
      <protection locked="0"/>
    </xf>
    <xf numFmtId="49" fontId="21" fillId="0" borderId="28" xfId="0" applyNumberFormat="1" applyFont="1" applyFill="1" applyBorder="1" applyAlignment="1">
      <alignment horizontal="center" vertical="center" wrapText="1"/>
    </xf>
    <xf numFmtId="169" fontId="50" fillId="0" borderId="0" xfId="0" applyNumberFormat="1" applyFont="1" applyFill="1" applyAlignment="1">
      <alignment horizontal="right" vertical="center"/>
    </xf>
    <xf numFmtId="0" fontId="15" fillId="0" borderId="38" xfId="0" applyFont="1" applyFill="1" applyBorder="1" applyAlignment="1">
      <alignment horizontal="justify" vertical="center" wrapText="1"/>
    </xf>
    <xf numFmtId="171" fontId="1" fillId="0" borderId="38" xfId="2" applyNumberFormat="1" applyFont="1" applyFill="1" applyBorder="1" applyAlignment="1">
      <alignment horizontal="right" vertical="center" wrapText="1"/>
    </xf>
    <xf numFmtId="167" fontId="6" fillId="0" borderId="4" xfId="0" applyNumberFormat="1" applyFont="1" applyFill="1" applyBorder="1" applyAlignment="1" applyProtection="1">
      <alignment horizontal="center" vertical="center" wrapText="1"/>
      <protection locked="0"/>
    </xf>
    <xf numFmtId="167" fontId="6" fillId="0" borderId="25" xfId="2" applyFont="1" applyFill="1" applyBorder="1" applyAlignment="1">
      <alignment horizontal="right" vertical="center" wrapText="1"/>
    </xf>
    <xf numFmtId="0" fontId="15" fillId="0" borderId="38" xfId="0" applyNumberFormat="1" applyFont="1" applyFill="1" applyBorder="1" applyAlignment="1">
      <alignment horizontal="center" vertical="center" wrapText="1"/>
    </xf>
    <xf numFmtId="171" fontId="15" fillId="0" borderId="38" xfId="2"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49" fontId="21" fillId="0" borderId="32" xfId="0" applyNumberFormat="1" applyFont="1" applyFill="1" applyBorder="1" applyAlignment="1">
      <alignment horizontal="center" vertical="center" wrapText="1"/>
    </xf>
    <xf numFmtId="0" fontId="0" fillId="0" borderId="0" xfId="0" applyFill="1" applyAlignment="1">
      <alignment horizontal="center" vertical="center" wrapText="1"/>
    </xf>
    <xf numFmtId="164" fontId="49" fillId="0" borderId="0" xfId="0" applyNumberFormat="1" applyFont="1" applyFill="1" applyAlignment="1">
      <alignment horizontal="right" vertical="center"/>
    </xf>
    <xf numFmtId="171" fontId="15" fillId="0" borderId="4" xfId="2" applyNumberFormat="1" applyFont="1" applyFill="1" applyBorder="1" applyAlignment="1">
      <alignment horizontal="center" vertical="center" wrapText="1"/>
    </xf>
    <xf numFmtId="0" fontId="0" fillId="0" borderId="38" xfId="0" applyFill="1" applyBorder="1" applyAlignment="1">
      <alignment vertical="top" wrapText="1"/>
    </xf>
    <xf numFmtId="3" fontId="22" fillId="0" borderId="22" xfId="0" applyNumberFormat="1" applyFont="1" applyFill="1" applyBorder="1" applyAlignment="1" applyProtection="1">
      <alignment horizontal="center" vertical="center" wrapText="1"/>
    </xf>
    <xf numFmtId="172" fontId="6" fillId="0" borderId="22" xfId="0" applyNumberFormat="1" applyFont="1" applyFill="1" applyBorder="1" applyAlignment="1" applyProtection="1">
      <alignment horizontal="center" vertical="center"/>
    </xf>
    <xf numFmtId="49" fontId="21" fillId="0" borderId="0" xfId="0" applyNumberFormat="1" applyFont="1" applyFill="1" applyBorder="1" applyAlignment="1">
      <alignment horizontal="center" vertical="center"/>
    </xf>
    <xf numFmtId="0" fontId="6" fillId="7" borderId="38" xfId="0" applyFont="1" applyFill="1" applyBorder="1" applyAlignment="1" applyProtection="1">
      <alignment horizontal="center" vertical="center" wrapText="1"/>
      <protection locked="0"/>
    </xf>
    <xf numFmtId="49" fontId="21" fillId="7" borderId="0" xfId="0" applyNumberFormat="1" applyFont="1" applyFill="1" applyBorder="1" applyAlignment="1">
      <alignment horizontal="center" vertical="center"/>
    </xf>
    <xf numFmtId="0" fontId="6" fillId="7" borderId="38" xfId="0" applyFont="1" applyFill="1" applyBorder="1" applyAlignment="1" applyProtection="1">
      <alignment wrapText="1"/>
      <protection locked="0"/>
    </xf>
    <xf numFmtId="3" fontId="22" fillId="7" borderId="0" xfId="0" applyNumberFormat="1" applyFont="1" applyFill="1" applyBorder="1" applyAlignment="1" applyProtection="1">
      <alignment horizontal="center" vertical="center" wrapText="1"/>
    </xf>
    <xf numFmtId="172" fontId="6" fillId="7" borderId="0" xfId="0" applyNumberFormat="1" applyFont="1" applyFill="1" applyBorder="1" applyAlignment="1" applyProtection="1">
      <alignment horizontal="center" vertical="center"/>
    </xf>
    <xf numFmtId="167" fontId="6" fillId="7" borderId="38" xfId="0" applyNumberFormat="1" applyFont="1" applyFill="1" applyBorder="1" applyAlignment="1" applyProtection="1">
      <alignment vertical="center" wrapText="1"/>
      <protection locked="0"/>
    </xf>
    <xf numFmtId="0" fontId="0" fillId="7" borderId="38" xfId="0" applyFill="1" applyBorder="1" applyAlignment="1">
      <alignment wrapText="1"/>
    </xf>
    <xf numFmtId="0" fontId="0" fillId="7" borderId="0" xfId="0" applyFill="1" applyAlignment="1">
      <alignment wrapText="1"/>
    </xf>
    <xf numFmtId="167" fontId="0" fillId="0" borderId="0" xfId="0" applyNumberFormat="1" applyFill="1" applyAlignment="1">
      <alignment wrapText="1"/>
    </xf>
    <xf numFmtId="167" fontId="0" fillId="0" borderId="47" xfId="2" applyFont="1" applyFill="1" applyBorder="1"/>
    <xf numFmtId="171" fontId="0" fillId="0" borderId="35" xfId="2" applyNumberFormat="1" applyFont="1" applyFill="1" applyBorder="1"/>
    <xf numFmtId="167" fontId="0" fillId="0" borderId="38" xfId="2" applyFont="1" applyFill="1" applyBorder="1"/>
    <xf numFmtId="171" fontId="0" fillId="0" borderId="38" xfId="2" applyNumberFormat="1" applyFont="1" applyFill="1" applyBorder="1"/>
    <xf numFmtId="167" fontId="0" fillId="0" borderId="0" xfId="0" applyNumberFormat="1" applyFill="1" applyAlignment="1">
      <alignment horizontal="center" vertical="center" wrapText="1"/>
    </xf>
    <xf numFmtId="167" fontId="0" fillId="0" borderId="0" xfId="2" applyFont="1" applyFill="1" applyBorder="1"/>
    <xf numFmtId="171" fontId="0" fillId="0" borderId="39" xfId="2" applyNumberFormat="1" applyFont="1" applyFill="1" applyBorder="1"/>
    <xf numFmtId="167" fontId="0" fillId="0" borderId="46" xfId="2" applyFont="1" applyFill="1" applyBorder="1"/>
    <xf numFmtId="171" fontId="0" fillId="0" borderId="46" xfId="2" applyNumberFormat="1" applyFont="1" applyFill="1" applyBorder="1"/>
    <xf numFmtId="0" fontId="15" fillId="7" borderId="0" xfId="0" applyFont="1" applyFill="1" applyAlignment="1">
      <alignment horizontal="center" vertical="center"/>
    </xf>
    <xf numFmtId="167" fontId="0" fillId="7" borderId="0" xfId="0" applyNumberFormat="1" applyFill="1" applyAlignment="1">
      <alignment horizontal="center" vertical="center" wrapText="1"/>
    </xf>
    <xf numFmtId="171" fontId="22" fillId="7" borderId="38" xfId="2" applyNumberFormat="1" applyFont="1" applyFill="1" applyBorder="1" applyAlignment="1">
      <alignment horizontal="center" vertical="center" wrapText="1"/>
    </xf>
    <xf numFmtId="167" fontId="0" fillId="7" borderId="0" xfId="2" applyFont="1" applyFill="1" applyBorder="1"/>
    <xf numFmtId="171" fontId="0" fillId="7" borderId="39" xfId="2" applyNumberFormat="1" applyFont="1" applyFill="1" applyBorder="1"/>
    <xf numFmtId="167" fontId="0" fillId="7" borderId="46" xfId="2" applyFont="1" applyFill="1" applyBorder="1"/>
    <xf numFmtId="171" fontId="0" fillId="7" borderId="46" xfId="2" applyNumberFormat="1" applyFont="1" applyFill="1" applyBorder="1"/>
    <xf numFmtId="0" fontId="15" fillId="28" borderId="0" xfId="0" applyFont="1" applyFill="1" applyAlignment="1">
      <alignment horizontal="center" vertical="center"/>
    </xf>
    <xf numFmtId="167" fontId="0" fillId="28" borderId="0" xfId="0" applyNumberFormat="1" applyFill="1" applyAlignment="1">
      <alignment horizontal="center" vertical="center" wrapText="1"/>
    </xf>
    <xf numFmtId="0" fontId="15" fillId="0" borderId="38" xfId="0" applyFont="1" applyFill="1" applyBorder="1" applyAlignment="1">
      <alignment horizontal="center" vertical="center"/>
    </xf>
    <xf numFmtId="0" fontId="6" fillId="0" borderId="38" xfId="0" applyNumberFormat="1" applyFont="1" applyFill="1" applyBorder="1" applyAlignment="1">
      <alignment horizontal="center" vertical="center" wrapText="1"/>
    </xf>
    <xf numFmtId="0" fontId="22" fillId="0" borderId="38" xfId="0" applyNumberFormat="1" applyFont="1" applyFill="1" applyBorder="1" applyAlignment="1" applyProtection="1">
      <alignment horizontal="center" vertical="center"/>
    </xf>
    <xf numFmtId="0" fontId="6" fillId="7" borderId="21" xfId="0" applyFont="1" applyFill="1" applyBorder="1" applyAlignment="1" applyProtection="1">
      <alignment horizontal="center" vertical="center" wrapText="1"/>
      <protection locked="0"/>
    </xf>
    <xf numFmtId="0" fontId="6" fillId="7" borderId="21" xfId="0" applyFont="1" applyFill="1" applyBorder="1" applyAlignment="1" applyProtection="1">
      <alignment wrapText="1"/>
      <protection locked="0"/>
    </xf>
    <xf numFmtId="0" fontId="6" fillId="7" borderId="21" xfId="0" applyFont="1" applyFill="1" applyBorder="1" applyAlignment="1">
      <alignment horizontal="center" vertical="center" wrapText="1"/>
    </xf>
    <xf numFmtId="0" fontId="6" fillId="7" borderId="21" xfId="0" applyFont="1" applyFill="1" applyBorder="1" applyAlignment="1">
      <alignment horizontal="center" vertical="center"/>
    </xf>
    <xf numFmtId="0" fontId="0" fillId="7" borderId="38" xfId="0" applyFill="1" applyBorder="1" applyAlignment="1">
      <alignment horizontal="center" vertical="center" wrapText="1"/>
    </xf>
    <xf numFmtId="14" fontId="6" fillId="7" borderId="38" xfId="0"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25" xfId="0" applyFont="1" applyFill="1" applyBorder="1" applyAlignment="1" applyProtection="1">
      <alignment wrapText="1"/>
      <protection locked="0"/>
    </xf>
    <xf numFmtId="0" fontId="22" fillId="0" borderId="25" xfId="0" applyNumberFormat="1" applyFont="1" applyFill="1" applyBorder="1" applyAlignment="1">
      <alignment horizontal="center" vertical="center" wrapText="1"/>
    </xf>
    <xf numFmtId="0" fontId="0" fillId="0" borderId="46" xfId="0" applyFill="1" applyBorder="1" applyAlignment="1">
      <alignment wrapText="1"/>
    </xf>
    <xf numFmtId="0" fontId="6" fillId="0" borderId="21" xfId="0" applyFont="1" applyFill="1" applyBorder="1" applyAlignment="1" applyProtection="1">
      <alignment wrapText="1"/>
      <protection locked="0"/>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wrapText="1"/>
    </xf>
    <xf numFmtId="49" fontId="22" fillId="0" borderId="38"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xf>
    <xf numFmtId="0" fontId="6" fillId="0" borderId="4" xfId="0" applyFont="1" applyFill="1" applyBorder="1" applyAlignment="1" applyProtection="1">
      <alignment horizontal="left" wrapText="1"/>
      <protection locked="0"/>
    </xf>
    <xf numFmtId="0" fontId="22" fillId="0" borderId="4" xfId="0" applyNumberFormat="1" applyFont="1" applyFill="1" applyBorder="1" applyAlignment="1">
      <alignment horizontal="left" vertical="center" wrapText="1"/>
    </xf>
    <xf numFmtId="167" fontId="22" fillId="0" borderId="21" xfId="2" applyFont="1" applyFill="1" applyBorder="1" applyAlignment="1"/>
    <xf numFmtId="0" fontId="6" fillId="0" borderId="4" xfId="0" applyFont="1" applyFill="1" applyBorder="1" applyAlignment="1" applyProtection="1">
      <alignment horizontal="center" wrapText="1"/>
      <protection locked="0"/>
    </xf>
    <xf numFmtId="167" fontId="22" fillId="0" borderId="4" xfId="2" applyFont="1" applyFill="1" applyBorder="1" applyAlignment="1"/>
    <xf numFmtId="167" fontId="6" fillId="0" borderId="4" xfId="0" applyNumberFormat="1" applyFont="1" applyFill="1" applyBorder="1" applyAlignment="1">
      <alignment horizontal="center" vertical="center" wrapText="1"/>
    </xf>
    <xf numFmtId="49" fontId="21" fillId="0" borderId="25" xfId="0" applyNumberFormat="1" applyFont="1" applyFill="1" applyBorder="1" applyAlignment="1">
      <alignment horizontal="center" vertical="center"/>
    </xf>
    <xf numFmtId="49" fontId="22" fillId="0" borderId="27" xfId="0" applyNumberFormat="1" applyFont="1" applyFill="1" applyBorder="1" applyAlignment="1">
      <alignment horizontal="center" vertical="center"/>
    </xf>
    <xf numFmtId="0" fontId="6" fillId="0" borderId="21" xfId="0" applyFont="1" applyFill="1" applyBorder="1" applyAlignment="1" applyProtection="1">
      <alignment horizontal="left" wrapText="1"/>
      <protection locked="0"/>
    </xf>
    <xf numFmtId="0" fontId="22" fillId="0" borderId="28" xfId="0" applyNumberFormat="1" applyFont="1" applyFill="1" applyBorder="1" applyAlignment="1">
      <alignment wrapText="1"/>
    </xf>
    <xf numFmtId="167" fontId="22" fillId="0" borderId="25" xfId="2" applyFont="1" applyFill="1" applyBorder="1" applyAlignment="1"/>
    <xf numFmtId="49" fontId="21" fillId="0" borderId="21"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xf>
    <xf numFmtId="0" fontId="22" fillId="0" borderId="21" xfId="0" applyNumberFormat="1" applyFont="1" applyFill="1" applyBorder="1" applyAlignment="1">
      <alignment wrapText="1"/>
    </xf>
    <xf numFmtId="167" fontId="6" fillId="0" borderId="21" xfId="0" applyNumberFormat="1" applyFont="1" applyFill="1" applyBorder="1" applyAlignment="1">
      <alignment horizontal="center" vertical="center" wrapText="1"/>
    </xf>
    <xf numFmtId="0" fontId="0" fillId="11" borderId="0" xfId="0" applyFont="1" applyFill="1"/>
    <xf numFmtId="171" fontId="0" fillId="0" borderId="38" xfId="0" applyNumberFormat="1" applyFont="1" applyFill="1" applyBorder="1" applyAlignment="1">
      <alignment horizontal="center" vertical="center" wrapText="1"/>
    </xf>
    <xf numFmtId="171" fontId="0" fillId="0" borderId="38" xfId="0" applyNumberFormat="1" applyFont="1" applyFill="1" applyBorder="1" applyAlignment="1">
      <alignment horizontal="center" vertical="center"/>
    </xf>
    <xf numFmtId="0" fontId="0" fillId="0" borderId="11" xfId="0" applyFont="1" applyFill="1" applyBorder="1" applyAlignment="1">
      <alignment wrapText="1"/>
    </xf>
    <xf numFmtId="0" fontId="0" fillId="0" borderId="38" xfId="0" applyFont="1" applyFill="1" applyBorder="1" applyAlignment="1">
      <alignment wrapText="1"/>
    </xf>
    <xf numFmtId="165" fontId="0" fillId="0" borderId="38" xfId="10" applyFont="1" applyFill="1" applyBorder="1"/>
    <xf numFmtId="167" fontId="0" fillId="0" borderId="38" xfId="0" applyNumberFormat="1" applyFont="1" applyFill="1" applyBorder="1" applyAlignment="1">
      <alignment horizontal="center" vertical="center"/>
    </xf>
    <xf numFmtId="3" fontId="0" fillId="0" borderId="38" xfId="0" applyNumberFormat="1" applyFont="1" applyFill="1" applyBorder="1" applyAlignment="1">
      <alignment vertical="center"/>
    </xf>
    <xf numFmtId="0" fontId="0" fillId="0" borderId="11" xfId="0" applyFont="1" applyFill="1" applyBorder="1"/>
    <xf numFmtId="167" fontId="22" fillId="0" borderId="38" xfId="2" applyFont="1" applyFill="1" applyBorder="1" applyAlignment="1">
      <alignment horizontal="center" vertical="center" wrapText="1"/>
    </xf>
    <xf numFmtId="166" fontId="6" fillId="0" borderId="38" xfId="9" applyFont="1" applyFill="1" applyBorder="1" applyAlignment="1">
      <alignment wrapText="1"/>
    </xf>
    <xf numFmtId="14" fontId="22" fillId="0" borderId="38" xfId="0" applyNumberFormat="1" applyFont="1" applyFill="1" applyBorder="1" applyAlignment="1">
      <alignment horizontal="center" vertical="center" wrapText="1"/>
    </xf>
    <xf numFmtId="0" fontId="16" fillId="0" borderId="38" xfId="0" applyFont="1" applyFill="1" applyBorder="1" applyAlignment="1" applyProtection="1">
      <alignment horizontal="center" vertical="center" wrapText="1"/>
      <protection locked="0"/>
    </xf>
    <xf numFmtId="0" fontId="22" fillId="0" borderId="38" xfId="0" applyFont="1" applyFill="1" applyBorder="1" applyAlignment="1">
      <alignment vertical="center" wrapText="1"/>
    </xf>
    <xf numFmtId="166" fontId="22" fillId="0" borderId="38" xfId="9" applyFont="1" applyFill="1" applyBorder="1" applyAlignment="1">
      <alignment wrapText="1"/>
    </xf>
    <xf numFmtId="49" fontId="61" fillId="0" borderId="38" xfId="0" applyNumberFormat="1" applyFont="1" applyFill="1" applyBorder="1" applyAlignment="1">
      <alignment horizontal="center" vertical="center"/>
    </xf>
    <xf numFmtId="171" fontId="0" fillId="0" borderId="38" xfId="2" applyNumberFormat="1" applyFont="1" applyFill="1" applyBorder="1" applyAlignment="1">
      <alignment horizontal="right" vertical="center" wrapText="1"/>
    </xf>
    <xf numFmtId="164" fontId="19" fillId="0" borderId="38" xfId="0" applyNumberFormat="1" applyFont="1" applyFill="1" applyBorder="1" applyAlignment="1">
      <alignment horizontal="right" vertical="center"/>
    </xf>
    <xf numFmtId="0" fontId="0" fillId="0" borderId="38" xfId="0" applyFont="1" applyFill="1" applyBorder="1" applyAlignment="1">
      <alignment vertical="top" wrapText="1"/>
    </xf>
    <xf numFmtId="0" fontId="0" fillId="8" borderId="0" xfId="0" applyFont="1" applyFill="1"/>
    <xf numFmtId="0" fontId="6" fillId="0" borderId="38" xfId="0" applyFont="1" applyFill="1" applyBorder="1" applyAlignment="1">
      <alignment vertical="center" wrapText="1"/>
    </xf>
    <xf numFmtId="0" fontId="62" fillId="0" borderId="38" xfId="0" applyFont="1" applyFill="1" applyBorder="1" applyAlignment="1" applyProtection="1">
      <alignment horizontal="center" vertical="center" wrapText="1"/>
      <protection locked="0"/>
    </xf>
    <xf numFmtId="177" fontId="59" fillId="0" borderId="38" xfId="0" applyNumberFormat="1" applyFont="1" applyFill="1" applyBorder="1" applyAlignment="1">
      <alignment horizontal="center" vertical="center" wrapText="1"/>
    </xf>
    <xf numFmtId="0" fontId="60" fillId="0" borderId="38" xfId="0" applyFont="1" applyFill="1" applyBorder="1" applyAlignment="1">
      <alignment horizontal="center" vertical="center" wrapText="1"/>
    </xf>
    <xf numFmtId="167" fontId="0" fillId="0" borderId="38" xfId="0" applyNumberFormat="1" applyFont="1" applyFill="1" applyBorder="1"/>
    <xf numFmtId="167" fontId="0" fillId="0" borderId="38" xfId="0" applyNumberFormat="1" applyFont="1" applyFill="1" applyBorder="1" applyAlignment="1">
      <alignment horizontal="center" vertical="center" wrapText="1"/>
    </xf>
    <xf numFmtId="0" fontId="0" fillId="17" borderId="38"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wrapText="1"/>
    </xf>
    <xf numFmtId="0" fontId="22" fillId="0" borderId="38" xfId="0" applyFont="1" applyFill="1" applyBorder="1" applyAlignment="1" applyProtection="1">
      <alignment horizontal="center" vertical="center" wrapText="1"/>
      <protection locked="0"/>
    </xf>
    <xf numFmtId="49" fontId="22" fillId="0" borderId="38" xfId="0" applyNumberFormat="1" applyFont="1" applyFill="1" applyBorder="1" applyAlignment="1">
      <alignment horizontal="center" vertical="center" wrapText="1"/>
    </xf>
    <xf numFmtId="0" fontId="29" fillId="0" borderId="38" xfId="0" applyFont="1" applyFill="1" applyBorder="1" applyAlignment="1">
      <alignment horizontal="center" vertical="center" wrapText="1"/>
    </xf>
    <xf numFmtId="14" fontId="29" fillId="0" borderId="38" xfId="0" applyNumberFormat="1" applyFont="1" applyFill="1" applyBorder="1" applyAlignment="1">
      <alignment horizontal="center" vertical="center" wrapText="1"/>
    </xf>
    <xf numFmtId="167" fontId="29" fillId="0" borderId="38" xfId="2" applyFont="1" applyFill="1" applyBorder="1" applyAlignment="1">
      <alignment horizontal="center" vertical="center" wrapText="1"/>
    </xf>
    <xf numFmtId="0" fontId="0" fillId="0" borderId="38" xfId="0" applyFont="1" applyFill="1" applyBorder="1" applyAlignment="1">
      <alignment vertical="center"/>
    </xf>
    <xf numFmtId="0" fontId="0" fillId="0" borderId="4" xfId="0" applyFont="1" applyFill="1" applyBorder="1"/>
    <xf numFmtId="0" fontId="0" fillId="11" borderId="4" xfId="0" applyFont="1" applyFill="1" applyBorder="1"/>
    <xf numFmtId="0" fontId="0" fillId="0" borderId="0" xfId="0" applyFont="1" applyFill="1" applyBorder="1"/>
    <xf numFmtId="0" fontId="0" fillId="11" borderId="0" xfId="0" applyFont="1" applyFill="1" applyBorder="1"/>
    <xf numFmtId="49" fontId="18" fillId="0" borderId="38"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6" fillId="39" borderId="38" xfId="0" applyFont="1" applyFill="1" applyBorder="1" applyAlignment="1" applyProtection="1">
      <alignment horizontal="center" vertical="center" wrapText="1"/>
      <protection locked="0"/>
    </xf>
    <xf numFmtId="0" fontId="0" fillId="39" borderId="38" xfId="0" applyFont="1" applyFill="1" applyBorder="1" applyAlignment="1" applyProtection="1">
      <alignment horizontal="center" vertical="center" wrapText="1"/>
      <protection locked="0"/>
    </xf>
    <xf numFmtId="0" fontId="6" fillId="39" borderId="38" xfId="0" applyFont="1" applyFill="1" applyBorder="1" applyAlignment="1" applyProtection="1">
      <alignment wrapText="1"/>
      <protection locked="0"/>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14" borderId="0" xfId="0" applyFont="1" applyFill="1"/>
    <xf numFmtId="0" fontId="0" fillId="0" borderId="40" xfId="0" applyFont="1" applyFill="1" applyBorder="1" applyAlignment="1">
      <alignment horizontal="center" vertical="center"/>
    </xf>
    <xf numFmtId="0" fontId="0" fillId="0" borderId="38" xfId="0" applyFill="1" applyBorder="1" applyAlignment="1">
      <alignment horizontal="center" wrapText="1"/>
    </xf>
    <xf numFmtId="167" fontId="0" fillId="0" borderId="38" xfId="0" applyNumberFormat="1" applyFill="1" applyBorder="1" applyAlignment="1">
      <alignment wrapText="1"/>
    </xf>
    <xf numFmtId="167" fontId="0" fillId="0" borderId="38" xfId="0" applyNumberFormat="1" applyFont="1" applyFill="1" applyBorder="1" applyAlignment="1">
      <alignment wrapText="1"/>
    </xf>
    <xf numFmtId="0" fontId="36" fillId="0" borderId="38" xfId="0" applyFont="1" applyFill="1" applyBorder="1" applyAlignment="1">
      <alignment horizontal="center" vertical="center" wrapText="1"/>
    </xf>
    <xf numFmtId="43" fontId="0" fillId="0" borderId="38" xfId="0" applyNumberFormat="1" applyFont="1" applyFill="1" applyBorder="1" applyAlignment="1">
      <alignment wrapText="1"/>
    </xf>
    <xf numFmtId="0" fontId="0" fillId="0" borderId="11" xfId="0" applyFill="1" applyBorder="1" applyAlignment="1">
      <alignment horizontal="center" vertical="center"/>
    </xf>
    <xf numFmtId="167" fontId="6" fillId="0" borderId="10" xfId="2" applyFont="1" applyFill="1" applyBorder="1" applyAlignment="1">
      <alignment horizontal="center" vertical="center" wrapText="1"/>
    </xf>
    <xf numFmtId="49" fontId="14" fillId="0" borderId="41"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43" fontId="0" fillId="0" borderId="4" xfId="0" applyNumberFormat="1" applyFont="1" applyFill="1" applyBorder="1" applyAlignment="1">
      <alignment horizontal="center" vertical="center" wrapText="1"/>
    </xf>
    <xf numFmtId="167" fontId="15" fillId="0" borderId="4" xfId="2" applyFont="1" applyFill="1" applyBorder="1" applyAlignment="1" applyProtection="1">
      <alignment horizontal="center" vertical="center" wrapText="1"/>
      <protection locked="0"/>
    </xf>
    <xf numFmtId="49" fontId="21" fillId="0" borderId="44" xfId="0" applyNumberFormat="1" applyFont="1" applyFill="1" applyBorder="1" applyAlignment="1">
      <alignment horizontal="center" vertical="center"/>
    </xf>
    <xf numFmtId="49" fontId="21" fillId="0" borderId="37" xfId="0" applyNumberFormat="1" applyFont="1" applyFill="1" applyBorder="1" applyAlignment="1">
      <alignment horizontal="center" vertical="center"/>
    </xf>
    <xf numFmtId="167" fontId="6" fillId="0" borderId="4" xfId="2" applyFont="1" applyFill="1" applyBorder="1" applyAlignment="1">
      <alignment vertical="center" wrapText="1"/>
    </xf>
    <xf numFmtId="0" fontId="6" fillId="0" borderId="35"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4" xfId="0" applyFont="1" applyFill="1" applyBorder="1" applyAlignment="1">
      <alignment vertical="center" wrapText="1"/>
    </xf>
    <xf numFmtId="167" fontId="6" fillId="0" borderId="10" xfId="2" applyFont="1" applyFill="1" applyBorder="1" applyAlignment="1">
      <alignment wrapText="1"/>
    </xf>
    <xf numFmtId="167" fontId="6" fillId="0" borderId="38" xfId="2" applyFont="1" applyFill="1" applyBorder="1" applyAlignment="1">
      <alignment vertical="center" wrapText="1"/>
    </xf>
    <xf numFmtId="167" fontId="6" fillId="0" borderId="38" xfId="2" applyFont="1" applyFill="1" applyBorder="1" applyAlignment="1">
      <alignment wrapText="1"/>
    </xf>
    <xf numFmtId="3" fontId="6" fillId="0" borderId="38" xfId="0" applyNumberFormat="1" applyFont="1" applyFill="1" applyBorder="1" applyAlignment="1" applyProtection="1">
      <alignment horizontal="center" vertical="center" wrapText="1"/>
    </xf>
    <xf numFmtId="0" fontId="6" fillId="0" borderId="38" xfId="0" applyNumberFormat="1" applyFont="1" applyFill="1" applyBorder="1" applyAlignment="1">
      <alignment horizontal="center" vertical="center"/>
    </xf>
    <xf numFmtId="3" fontId="6" fillId="0" borderId="38" xfId="0" applyNumberFormat="1" applyFont="1" applyFill="1" applyBorder="1" applyAlignment="1" applyProtection="1">
      <alignment horizontal="center" vertical="center"/>
    </xf>
    <xf numFmtId="0" fontId="6" fillId="0" borderId="38" xfId="0" applyFont="1" applyFill="1" applyBorder="1" applyAlignment="1">
      <alignment horizontal="justify" vertical="center"/>
    </xf>
    <xf numFmtId="167" fontId="7" fillId="0" borderId="38" xfId="2" applyFont="1" applyFill="1" applyBorder="1" applyAlignment="1">
      <alignment wrapText="1"/>
    </xf>
    <xf numFmtId="167" fontId="7" fillId="0" borderId="25" xfId="2" applyFont="1" applyFill="1" applyBorder="1" applyAlignment="1">
      <alignment wrapText="1"/>
    </xf>
    <xf numFmtId="0" fontId="6" fillId="0" borderId="21" xfId="0" applyFont="1" applyFill="1" applyBorder="1" applyAlignment="1">
      <alignment horizontal="center" vertical="center"/>
    </xf>
    <xf numFmtId="3" fontId="6" fillId="0" borderId="21" xfId="0" applyNumberFormat="1" applyFont="1" applyFill="1" applyBorder="1" applyAlignment="1" applyProtection="1">
      <alignment horizontal="center" vertical="center" wrapText="1"/>
    </xf>
    <xf numFmtId="0" fontId="6" fillId="0" borderId="35" xfId="0" applyNumberFormat="1" applyFont="1" applyFill="1" applyBorder="1" applyAlignment="1">
      <alignment horizontal="center" vertical="center"/>
    </xf>
    <xf numFmtId="0" fontId="6" fillId="0" borderId="18" xfId="0" applyFont="1" applyFill="1" applyBorder="1" applyAlignment="1">
      <alignment horizontal="center" vertical="center" wrapText="1"/>
    </xf>
    <xf numFmtId="167" fontId="6" fillId="0" borderId="18" xfId="2" applyFont="1" applyFill="1" applyBorder="1" applyAlignment="1" applyProtection="1">
      <alignment horizontal="center" vertical="center" wrapText="1"/>
      <protection locked="0"/>
    </xf>
    <xf numFmtId="167" fontId="7" fillId="0" borderId="0" xfId="2" applyFont="1" applyFill="1" applyBorder="1" applyAlignment="1">
      <alignment wrapText="1"/>
    </xf>
    <xf numFmtId="3" fontId="7" fillId="17" borderId="38" xfId="0" applyNumberFormat="1" applyFont="1" applyFill="1" applyBorder="1" applyAlignment="1" applyProtection="1">
      <alignment horizontal="center" vertical="center" wrapText="1"/>
    </xf>
    <xf numFmtId="0" fontId="0" fillId="0" borderId="0" xfId="0" applyFont="1" applyFill="1" applyAlignment="1">
      <alignment horizontal="center" vertical="center" wrapText="1"/>
    </xf>
    <xf numFmtId="0" fontId="15" fillId="17" borderId="38" xfId="0" applyFont="1" applyFill="1" applyBorder="1" applyAlignment="1">
      <alignment horizontal="center" vertical="center" wrapText="1"/>
    </xf>
    <xf numFmtId="14" fontId="0" fillId="17" borderId="38" xfId="0" applyNumberFormat="1" applyFont="1" applyFill="1" applyBorder="1" applyAlignment="1">
      <alignment horizontal="center" vertical="center" wrapText="1"/>
    </xf>
    <xf numFmtId="171" fontId="0" fillId="17" borderId="38" xfId="2" applyNumberFormat="1" applyFont="1" applyFill="1" applyBorder="1" applyAlignment="1">
      <alignment horizontal="right" vertical="center" wrapText="1"/>
    </xf>
    <xf numFmtId="0" fontId="7" fillId="0" borderId="38" xfId="0" applyFont="1" applyFill="1" applyBorder="1" applyAlignment="1">
      <alignment wrapText="1"/>
    </xf>
    <xf numFmtId="167" fontId="15" fillId="27" borderId="38" xfId="2" applyFont="1" applyFill="1" applyBorder="1" applyAlignment="1">
      <alignment horizontal="center" vertical="center" wrapText="1"/>
    </xf>
    <xf numFmtId="0" fontId="15" fillId="17" borderId="38" xfId="0" applyNumberFormat="1" applyFont="1" applyFill="1" applyBorder="1" applyAlignment="1">
      <alignment horizontal="left" vertical="center" wrapText="1"/>
    </xf>
    <xf numFmtId="167" fontId="0" fillId="17" borderId="38" xfId="0" applyNumberFormat="1" applyFont="1" applyFill="1" applyBorder="1" applyAlignment="1">
      <alignment horizontal="center" vertical="center" wrapText="1"/>
    </xf>
    <xf numFmtId="167" fontId="15" fillId="17" borderId="38" xfId="2" applyFont="1" applyFill="1" applyBorder="1" applyAlignment="1">
      <alignment horizontal="center" vertical="center" wrapText="1"/>
    </xf>
    <xf numFmtId="0" fontId="15" fillId="17" borderId="38" xfId="0" applyNumberFormat="1" applyFont="1" applyFill="1" applyBorder="1" applyAlignment="1">
      <alignment horizontal="center" vertical="center" wrapText="1"/>
    </xf>
    <xf numFmtId="0" fontId="26" fillId="0" borderId="38" xfId="0" applyFont="1" applyFill="1" applyBorder="1" applyAlignment="1" applyProtection="1">
      <alignment wrapText="1"/>
      <protection locked="0"/>
    </xf>
    <xf numFmtId="0" fontId="26" fillId="0" borderId="38" xfId="0" applyFont="1" applyFill="1" applyBorder="1" applyAlignment="1" applyProtection="1">
      <alignment horizontal="center" vertical="center" wrapText="1"/>
      <protection locked="0"/>
    </xf>
    <xf numFmtId="0" fontId="26" fillId="0" borderId="38" xfId="0" applyFont="1" applyFill="1" applyBorder="1" applyAlignment="1">
      <alignment horizontal="center" vertical="center" wrapText="1"/>
    </xf>
    <xf numFmtId="171" fontId="26" fillId="0" borderId="38"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xf>
    <xf numFmtId="167" fontId="26" fillId="0" borderId="38" xfId="2" applyFont="1" applyFill="1" applyBorder="1" applyAlignment="1">
      <alignment horizontal="center" vertical="center" wrapText="1"/>
    </xf>
    <xf numFmtId="167" fontId="22" fillId="0" borderId="38" xfId="2" applyFont="1" applyFill="1" applyBorder="1" applyAlignment="1" applyProtection="1">
      <alignment horizontal="center" vertical="center" wrapText="1"/>
      <protection locked="0"/>
    </xf>
    <xf numFmtId="171" fontId="22" fillId="0" borderId="38" xfId="0" applyNumberFormat="1" applyFont="1" applyFill="1" applyBorder="1" applyAlignment="1">
      <alignment horizontal="center" vertical="center" wrapText="1"/>
    </xf>
    <xf numFmtId="14" fontId="22" fillId="17" borderId="38" xfId="0" applyNumberFormat="1" applyFont="1" applyFill="1" applyBorder="1" applyAlignment="1">
      <alignment horizontal="center" vertical="center" wrapText="1"/>
    </xf>
    <xf numFmtId="167" fontId="22" fillId="17" borderId="38" xfId="0" applyNumberFormat="1" applyFont="1" applyFill="1" applyBorder="1" applyAlignment="1">
      <alignment horizontal="center" vertical="center" wrapText="1"/>
    </xf>
    <xf numFmtId="0" fontId="22" fillId="17" borderId="38" xfId="0" applyFont="1" applyFill="1" applyBorder="1" applyAlignment="1">
      <alignment horizontal="center" vertical="center" wrapText="1"/>
    </xf>
    <xf numFmtId="171" fontId="22" fillId="17" borderId="38" xfId="2" applyNumberFormat="1" applyFont="1" applyFill="1" applyBorder="1" applyAlignment="1">
      <alignment horizontal="center" vertical="center" wrapText="1"/>
    </xf>
    <xf numFmtId="0" fontId="7" fillId="17" borderId="38" xfId="0" applyFont="1" applyFill="1" applyBorder="1" applyAlignment="1">
      <alignment horizontal="center" vertical="center" wrapText="1"/>
    </xf>
    <xf numFmtId="167" fontId="6" fillId="0" borderId="38" xfId="0" applyNumberFormat="1" applyFont="1" applyFill="1" applyBorder="1" applyAlignment="1">
      <alignment wrapText="1"/>
    </xf>
    <xf numFmtId="167" fontId="7" fillId="0" borderId="38" xfId="0" applyNumberFormat="1" applyFont="1" applyFill="1" applyBorder="1" applyAlignment="1">
      <alignment vertical="center" wrapText="1"/>
    </xf>
    <xf numFmtId="167" fontId="7" fillId="0" borderId="38" xfId="0" applyNumberFormat="1" applyFont="1" applyFill="1" applyBorder="1" applyAlignment="1">
      <alignment horizontal="center" vertical="center" wrapText="1"/>
    </xf>
    <xf numFmtId="0" fontId="7" fillId="0" borderId="38" xfId="0" applyFont="1" applyFill="1" applyBorder="1" applyAlignment="1">
      <alignment vertical="center" wrapText="1"/>
    </xf>
    <xf numFmtId="43" fontId="6" fillId="17" borderId="38" xfId="0" applyNumberFormat="1" applyFont="1" applyFill="1" applyBorder="1" applyAlignment="1">
      <alignment horizontal="center" vertical="center" wrapText="1"/>
    </xf>
    <xf numFmtId="167" fontId="22" fillId="17" borderId="38" xfId="2"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167" fontId="7" fillId="0" borderId="38" xfId="2" applyFont="1" applyFill="1" applyBorder="1" applyAlignment="1">
      <alignment horizontal="center" vertical="center" wrapText="1"/>
    </xf>
    <xf numFmtId="167" fontId="6" fillId="17" borderId="38" xfId="0" applyNumberFormat="1" applyFont="1" applyFill="1" applyBorder="1" applyAlignment="1">
      <alignment horizontal="center" vertical="center" wrapText="1"/>
    </xf>
    <xf numFmtId="167" fontId="0" fillId="17" borderId="38" xfId="2" applyFont="1" applyFill="1" applyBorder="1" applyAlignment="1">
      <alignment horizontal="center" vertical="center" wrapText="1"/>
    </xf>
    <xf numFmtId="0" fontId="0" fillId="30" borderId="0" xfId="0" applyFont="1" applyFill="1"/>
    <xf numFmtId="0" fontId="22" fillId="17" borderId="38" xfId="0" applyFont="1" applyFill="1" applyBorder="1" applyAlignment="1" applyProtection="1">
      <alignment horizontal="center" vertical="center" wrapText="1"/>
      <protection locked="0"/>
    </xf>
    <xf numFmtId="0" fontId="0" fillId="17" borderId="38" xfId="0" applyFont="1" applyFill="1" applyBorder="1" applyAlignment="1" applyProtection="1">
      <alignment wrapText="1"/>
      <protection locked="0"/>
    </xf>
    <xf numFmtId="0" fontId="0" fillId="0" borderId="38" xfId="0" applyFont="1" applyBorder="1" applyAlignment="1">
      <alignment horizontal="center"/>
    </xf>
    <xf numFmtId="0" fontId="0" fillId="0" borderId="38" xfId="0" applyFont="1" applyBorder="1" applyAlignment="1">
      <alignment horizontal="center" vertical="center"/>
    </xf>
    <xf numFmtId="0" fontId="44" fillId="11" borderId="38" xfId="11" applyFont="1" applyFill="1" applyBorder="1" applyAlignment="1">
      <alignment horizontal="center" vertical="center"/>
    </xf>
    <xf numFmtId="0" fontId="0" fillId="0" borderId="38" xfId="0" applyFont="1" applyBorder="1"/>
    <xf numFmtId="0" fontId="15" fillId="17" borderId="38" xfId="0" applyFont="1" applyFill="1" applyBorder="1" applyAlignment="1">
      <alignment wrapText="1"/>
    </xf>
    <xf numFmtId="0" fontId="15" fillId="17" borderId="38" xfId="0" applyFont="1" applyFill="1" applyBorder="1" applyAlignment="1">
      <alignment horizontal="center" vertical="center"/>
    </xf>
    <xf numFmtId="0" fontId="22" fillId="17" borderId="38" xfId="0" applyFont="1" applyFill="1" applyBorder="1" applyAlignment="1">
      <alignment horizontal="left" vertical="center" indent="4" readingOrder="1"/>
    </xf>
    <xf numFmtId="0" fontId="0" fillId="0" borderId="38" xfId="0" applyFont="1" applyBorder="1" applyAlignment="1">
      <alignment vertical="center"/>
    </xf>
    <xf numFmtId="0" fontId="6" fillId="17" borderId="38" xfId="0" applyFont="1" applyFill="1" applyBorder="1" applyAlignment="1">
      <alignment horizontal="left" vertical="center" indent="4" readingOrder="1"/>
    </xf>
    <xf numFmtId="0" fontId="0" fillId="11" borderId="0" xfId="0" applyFont="1" applyFill="1" applyBorder="1" applyAlignment="1">
      <alignment wrapText="1"/>
    </xf>
    <xf numFmtId="0" fontId="4" fillId="0" borderId="0" xfId="0" applyFont="1" applyFill="1" applyBorder="1"/>
    <xf numFmtId="0" fontId="4" fillId="11" borderId="0" xfId="0" applyFont="1" applyFill="1" applyBorder="1"/>
    <xf numFmtId="0" fontId="5" fillId="11" borderId="0" xfId="0" applyFont="1" applyFill="1" applyBorder="1"/>
    <xf numFmtId="0" fontId="15" fillId="0" borderId="0" xfId="0" applyFont="1" applyFill="1" applyBorder="1" applyAlignment="1">
      <alignment wrapText="1"/>
    </xf>
    <xf numFmtId="171" fontId="0" fillId="0" borderId="0" xfId="2" applyNumberFormat="1" applyFont="1" applyFill="1" applyBorder="1"/>
    <xf numFmtId="171" fontId="0" fillId="0" borderId="0" xfId="0" applyNumberFormat="1" applyFont="1" applyFill="1" applyBorder="1"/>
    <xf numFmtId="0" fontId="5" fillId="0" borderId="0" xfId="0" applyFont="1" applyFill="1" applyBorder="1"/>
    <xf numFmtId="167" fontId="6" fillId="0" borderId="0" xfId="2" applyFont="1" applyFill="1" applyBorder="1" applyAlignment="1">
      <alignment horizontal="center" vertical="center" wrapText="1"/>
    </xf>
    <xf numFmtId="0" fontId="22" fillId="0" borderId="0" xfId="0" applyFont="1" applyFill="1" applyBorder="1" applyAlignment="1">
      <alignment wrapText="1"/>
    </xf>
    <xf numFmtId="171" fontId="0" fillId="11" borderId="0" xfId="0" applyNumberFormat="1" applyFont="1" applyFill="1" applyBorder="1"/>
    <xf numFmtId="0" fontId="0" fillId="0" borderId="0" xfId="0" applyFont="1" applyBorder="1"/>
    <xf numFmtId="0" fontId="15" fillId="0" borderId="0" xfId="0" applyFont="1" applyFill="1" applyBorder="1"/>
    <xf numFmtId="0" fontId="15" fillId="11" borderId="0" xfId="0" applyFont="1" applyFill="1" applyBorder="1"/>
    <xf numFmtId="3" fontId="22" fillId="17" borderId="38" xfId="0" applyNumberFormat="1" applyFont="1" applyFill="1" applyBorder="1" applyAlignment="1" applyProtection="1">
      <alignment horizontal="center" vertical="center" wrapText="1"/>
    </xf>
    <xf numFmtId="172" fontId="6" fillId="17" borderId="38" xfId="0" applyNumberFormat="1" applyFont="1" applyFill="1" applyBorder="1" applyAlignment="1" applyProtection="1">
      <alignment horizontal="center" vertical="center"/>
    </xf>
    <xf numFmtId="167" fontId="6" fillId="17" borderId="38" xfId="0" applyNumberFormat="1" applyFont="1" applyFill="1" applyBorder="1" applyAlignment="1" applyProtection="1">
      <alignment vertical="center" wrapText="1"/>
      <protection locked="0"/>
    </xf>
    <xf numFmtId="0" fontId="4" fillId="0" borderId="38" xfId="0"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0" fillId="0" borderId="46" xfId="0" applyFont="1" applyFill="1" applyBorder="1" applyAlignment="1">
      <alignment horizontal="center" vertical="center" wrapText="1"/>
    </xf>
    <xf numFmtId="0" fontId="6" fillId="0" borderId="38" xfId="0" applyFont="1" applyFill="1" applyBorder="1" applyAlignment="1">
      <alignment horizontal="center" wrapText="1"/>
    </xf>
    <xf numFmtId="49" fontId="14" fillId="39" borderId="38" xfId="0" applyNumberFormat="1" applyFont="1" applyFill="1" applyBorder="1" applyAlignment="1">
      <alignment horizontal="center" vertical="center"/>
    </xf>
    <xf numFmtId="0" fontId="0" fillId="39" borderId="38" xfId="0" applyFont="1" applyFill="1" applyBorder="1" applyAlignment="1" applyProtection="1">
      <alignment wrapText="1"/>
      <protection locked="0"/>
    </xf>
    <xf numFmtId="0" fontId="15" fillId="39" borderId="38" xfId="0" applyFont="1" applyFill="1" applyBorder="1" applyAlignment="1">
      <alignment horizontal="center" vertical="center" wrapText="1"/>
    </xf>
    <xf numFmtId="0" fontId="0" fillId="39" borderId="38" xfId="0" applyFont="1" applyFill="1" applyBorder="1" applyAlignment="1">
      <alignment horizontal="center" vertical="center" wrapText="1"/>
    </xf>
    <xf numFmtId="0" fontId="19" fillId="39" borderId="38" xfId="0" applyFont="1" applyFill="1" applyBorder="1" applyAlignment="1">
      <alignment horizontal="justify" vertical="center"/>
    </xf>
    <xf numFmtId="0" fontId="0" fillId="39" borderId="38" xfId="0" applyFont="1" applyFill="1" applyBorder="1"/>
    <xf numFmtId="174" fontId="0" fillId="39" borderId="38" xfId="0" applyNumberFormat="1" applyFont="1" applyFill="1" applyBorder="1" applyAlignment="1">
      <alignment horizontal="center" vertical="center"/>
    </xf>
    <xf numFmtId="174" fontId="0" fillId="39" borderId="38" xfId="0" applyNumberFormat="1" applyFont="1" applyFill="1" applyBorder="1" applyAlignment="1">
      <alignment horizontal="center" vertical="center" wrapText="1"/>
    </xf>
    <xf numFmtId="171" fontId="5" fillId="39" borderId="38" xfId="2" applyNumberFormat="1" applyFont="1" applyFill="1" applyBorder="1" applyAlignment="1">
      <alignment horizontal="center" vertical="center"/>
    </xf>
    <xf numFmtId="174" fontId="0" fillId="39" borderId="38" xfId="2" applyNumberFormat="1" applyFont="1" applyFill="1" applyBorder="1" applyAlignment="1">
      <alignment horizontal="center" vertical="center" wrapText="1"/>
    </xf>
    <xf numFmtId="167" fontId="0" fillId="39" borderId="38" xfId="0" applyNumberFormat="1" applyFont="1" applyFill="1" applyBorder="1" applyAlignment="1">
      <alignment horizontal="center" vertical="center"/>
    </xf>
    <xf numFmtId="0" fontId="0" fillId="39" borderId="38" xfId="0" applyFont="1" applyFill="1" applyBorder="1" applyAlignment="1">
      <alignment horizontal="justify" vertical="center"/>
    </xf>
    <xf numFmtId="3" fontId="0" fillId="39" borderId="38" xfId="0" applyNumberFormat="1" applyFont="1" applyFill="1" applyBorder="1" applyAlignment="1" applyProtection="1">
      <alignment horizontal="center" vertical="center" wrapText="1"/>
    </xf>
    <xf numFmtId="3" fontId="0" fillId="39" borderId="38" xfId="0" applyNumberFormat="1" applyFont="1" applyFill="1" applyBorder="1" applyAlignment="1">
      <alignment horizontal="center" vertical="center" wrapText="1"/>
    </xf>
    <xf numFmtId="171" fontId="0" fillId="39" borderId="38" xfId="2" applyNumberFormat="1" applyFont="1" applyFill="1" applyBorder="1"/>
    <xf numFmtId="171" fontId="0" fillId="39" borderId="38" xfId="2" applyNumberFormat="1" applyFont="1" applyFill="1" applyBorder="1" applyAlignment="1" applyProtection="1">
      <alignment horizontal="center" vertical="center" wrapText="1"/>
      <protection locked="0"/>
    </xf>
    <xf numFmtId="0" fontId="0" fillId="39" borderId="0" xfId="0" applyFont="1" applyFill="1" applyBorder="1"/>
    <xf numFmtId="0" fontId="18" fillId="39" borderId="0" xfId="0" applyFont="1" applyFill="1" applyBorder="1"/>
    <xf numFmtId="0" fontId="18" fillId="39" borderId="0" xfId="0" applyFont="1" applyFill="1"/>
    <xf numFmtId="0" fontId="18" fillId="27" borderId="0" xfId="0" applyFont="1" applyFill="1" applyBorder="1"/>
    <xf numFmtId="0" fontId="18" fillId="27" borderId="0" xfId="0" applyFont="1" applyFill="1"/>
    <xf numFmtId="0" fontId="0" fillId="42" borderId="38" xfId="0" applyFont="1" applyFill="1" applyBorder="1" applyAlignment="1" applyProtection="1">
      <alignment horizontal="center" vertical="center" wrapText="1"/>
      <protection locked="0"/>
    </xf>
    <xf numFmtId="0" fontId="18" fillId="37" borderId="38" xfId="0" applyFont="1" applyFill="1" applyBorder="1" applyAlignment="1">
      <alignment horizontal="center" vertical="center" wrapText="1"/>
    </xf>
    <xf numFmtId="0" fontId="18" fillId="37" borderId="38" xfId="0" applyFont="1" applyFill="1" applyBorder="1" applyAlignment="1">
      <alignment horizontal="right" vertical="center" wrapText="1"/>
    </xf>
    <xf numFmtId="0" fontId="18" fillId="37" borderId="38" xfId="0" applyFont="1" applyFill="1" applyBorder="1" applyAlignment="1">
      <alignment wrapText="1"/>
    </xf>
    <xf numFmtId="0" fontId="18" fillId="37" borderId="38" xfId="0" applyFont="1" applyFill="1" applyBorder="1" applyAlignment="1">
      <alignment horizontal="left" wrapText="1"/>
    </xf>
    <xf numFmtId="0" fontId="18" fillId="37" borderId="38" xfId="0" applyFont="1" applyFill="1" applyBorder="1"/>
    <xf numFmtId="167" fontId="18" fillId="37" borderId="38" xfId="0" applyNumberFormat="1" applyFont="1" applyFill="1" applyBorder="1" applyAlignment="1">
      <alignment wrapText="1"/>
    </xf>
    <xf numFmtId="167" fontId="18" fillId="37" borderId="38" xfId="2" applyFont="1" applyFill="1" applyBorder="1" applyAlignment="1">
      <alignment wrapText="1"/>
    </xf>
    <xf numFmtId="167" fontId="18" fillId="37" borderId="38" xfId="0" applyNumberFormat="1" applyFont="1" applyFill="1" applyBorder="1" applyAlignment="1">
      <alignment horizontal="center" vertical="center" wrapText="1"/>
    </xf>
    <xf numFmtId="0" fontId="0" fillId="37" borderId="38" xfId="0" applyNumberFormat="1" applyFont="1" applyFill="1" applyBorder="1" applyAlignment="1">
      <alignment vertical="center"/>
    </xf>
    <xf numFmtId="0" fontId="18" fillId="37" borderId="38" xfId="0" applyFont="1" applyFill="1" applyBorder="1" applyAlignment="1">
      <alignment vertical="center" wrapText="1"/>
    </xf>
    <xf numFmtId="0" fontId="15" fillId="37" borderId="38" xfId="0" applyFont="1" applyFill="1" applyBorder="1" applyAlignment="1">
      <alignment wrapText="1"/>
    </xf>
    <xf numFmtId="171" fontId="18" fillId="37" borderId="38" xfId="2" applyNumberFormat="1" applyFont="1" applyFill="1" applyBorder="1" applyAlignment="1">
      <alignment wrapText="1"/>
    </xf>
    <xf numFmtId="171" fontId="18" fillId="37" borderId="38" xfId="2" applyNumberFormat="1" applyFont="1" applyFill="1" applyBorder="1" applyAlignment="1">
      <alignment horizontal="center" vertical="center" wrapText="1"/>
    </xf>
    <xf numFmtId="0" fontId="18" fillId="27" borderId="38" xfId="0" applyFont="1" applyFill="1" applyBorder="1" applyAlignment="1">
      <alignment horizontal="center" vertical="center" wrapText="1"/>
    </xf>
    <xf numFmtId="0" fontId="18" fillId="27" borderId="38" xfId="0" applyFont="1" applyFill="1" applyBorder="1" applyAlignment="1">
      <alignment horizontal="right" vertical="center" wrapText="1"/>
    </xf>
    <xf numFmtId="0" fontId="18" fillId="27" borderId="38" xfId="0" applyFont="1" applyFill="1" applyBorder="1" applyAlignment="1">
      <alignment wrapText="1"/>
    </xf>
    <xf numFmtId="0" fontId="18" fillId="27" borderId="38" xfId="0" applyFont="1" applyFill="1" applyBorder="1" applyAlignment="1">
      <alignment horizontal="left" wrapText="1"/>
    </xf>
    <xf numFmtId="0" fontId="18" fillId="27" borderId="38" xfId="0" applyFont="1" applyFill="1" applyBorder="1"/>
    <xf numFmtId="167" fontId="18" fillId="27" borderId="38" xfId="0" applyNumberFormat="1" applyFont="1" applyFill="1" applyBorder="1" applyAlignment="1">
      <alignment wrapText="1"/>
    </xf>
    <xf numFmtId="167" fontId="18" fillId="27" borderId="38" xfId="2" applyFont="1" applyFill="1" applyBorder="1" applyAlignment="1">
      <alignment wrapText="1"/>
    </xf>
    <xf numFmtId="167" fontId="18" fillId="27" borderId="38" xfId="0" applyNumberFormat="1" applyFont="1" applyFill="1" applyBorder="1" applyAlignment="1">
      <alignment horizontal="center" vertical="center" wrapText="1"/>
    </xf>
    <xf numFmtId="0" fontId="0" fillId="27" borderId="38" xfId="0" applyNumberFormat="1" applyFont="1" applyFill="1" applyBorder="1" applyAlignment="1">
      <alignment vertical="center"/>
    </xf>
    <xf numFmtId="0" fontId="18" fillId="27" borderId="38" xfId="0" applyFont="1" applyFill="1" applyBorder="1" applyAlignment="1">
      <alignment vertical="center" wrapText="1"/>
    </xf>
    <xf numFmtId="0" fontId="15" fillId="27" borderId="38" xfId="0" applyFont="1" applyFill="1" applyBorder="1" applyAlignment="1">
      <alignment wrapText="1"/>
    </xf>
    <xf numFmtId="171" fontId="18" fillId="27" borderId="38" xfId="2" applyNumberFormat="1" applyFont="1" applyFill="1" applyBorder="1" applyAlignment="1">
      <alignment wrapText="1"/>
    </xf>
    <xf numFmtId="171" fontId="18" fillId="27" borderId="38" xfId="2" applyNumberFormat="1" applyFont="1" applyFill="1" applyBorder="1" applyAlignment="1">
      <alignment horizontal="center" vertical="center" wrapText="1"/>
    </xf>
    <xf numFmtId="0" fontId="0" fillId="39" borderId="38" xfId="0" applyFont="1" applyFill="1" applyBorder="1" applyAlignment="1">
      <alignment horizontal="center" vertical="center"/>
    </xf>
    <xf numFmtId="0" fontId="22" fillId="39" borderId="38" xfId="0" applyFont="1" applyFill="1" applyBorder="1" applyAlignment="1">
      <alignment horizontal="center" vertical="center" wrapText="1"/>
    </xf>
    <xf numFmtId="0" fontId="6" fillId="39" borderId="38" xfId="0" applyFont="1" applyFill="1" applyBorder="1" applyAlignment="1">
      <alignment horizontal="center" vertical="center" wrapText="1"/>
    </xf>
    <xf numFmtId="177" fontId="59" fillId="39" borderId="38" xfId="0" applyNumberFormat="1" applyFont="1" applyFill="1" applyBorder="1" applyAlignment="1">
      <alignment horizontal="center" vertical="center" wrapText="1"/>
    </xf>
    <xf numFmtId="0" fontId="60" fillId="39" borderId="38" xfId="0" applyFont="1" applyFill="1" applyBorder="1" applyAlignment="1">
      <alignment horizontal="center" vertical="center" wrapText="1"/>
    </xf>
    <xf numFmtId="167" fontId="63" fillId="39" borderId="38" xfId="0" applyNumberFormat="1" applyFont="1" applyFill="1" applyBorder="1" applyAlignment="1">
      <alignment horizontal="right" vertical="center" wrapText="1"/>
    </xf>
    <xf numFmtId="167" fontId="2" fillId="39" borderId="38" xfId="2" applyFont="1" applyFill="1" applyBorder="1" applyAlignment="1">
      <alignment horizontal="center" vertical="center" wrapText="1"/>
    </xf>
    <xf numFmtId="0" fontId="6" fillId="42" borderId="38" xfId="0" applyFont="1" applyFill="1" applyBorder="1" applyAlignment="1" applyProtection="1">
      <alignment horizontal="center" vertical="center" wrapText="1"/>
      <protection locked="0"/>
    </xf>
    <xf numFmtId="43" fontId="6" fillId="39" borderId="38" xfId="0" applyNumberFormat="1" applyFont="1" applyFill="1" applyBorder="1" applyAlignment="1">
      <alignment horizontal="center" vertical="center" wrapText="1"/>
    </xf>
    <xf numFmtId="49" fontId="21" fillId="39" borderId="0" xfId="0" applyNumberFormat="1" applyFont="1" applyFill="1" applyBorder="1" applyAlignment="1">
      <alignment horizontal="center" vertical="center"/>
    </xf>
    <xf numFmtId="0" fontId="0" fillId="39" borderId="46" xfId="0" applyFont="1" applyFill="1" applyBorder="1" applyAlignment="1">
      <alignment horizontal="center" vertical="center" wrapText="1"/>
    </xf>
    <xf numFmtId="0" fontId="6" fillId="39" borderId="38" xfId="0" applyNumberFormat="1" applyFont="1" applyFill="1" applyBorder="1" applyAlignment="1">
      <alignment horizontal="center" vertical="center" wrapText="1"/>
    </xf>
    <xf numFmtId="0" fontId="6" fillId="39" borderId="38" xfId="0" applyFont="1" applyFill="1" applyBorder="1" applyAlignment="1">
      <alignment horizontal="center" wrapText="1"/>
    </xf>
    <xf numFmtId="167" fontId="4" fillId="39" borderId="38" xfId="2" applyFont="1" applyFill="1" applyBorder="1" applyAlignment="1">
      <alignment horizontal="center" vertical="center" wrapText="1"/>
    </xf>
    <xf numFmtId="167" fontId="4" fillId="39" borderId="38" xfId="0" applyNumberFormat="1" applyFont="1" applyFill="1" applyBorder="1" applyAlignment="1">
      <alignment horizontal="center" vertical="center" wrapText="1"/>
    </xf>
    <xf numFmtId="176" fontId="37" fillId="39" borderId="38" xfId="0" applyNumberFormat="1" applyFont="1" applyFill="1" applyBorder="1" applyAlignment="1">
      <alignment horizontal="center" vertical="center" wrapText="1"/>
    </xf>
    <xf numFmtId="43" fontId="37" fillId="39" borderId="38" xfId="0" applyNumberFormat="1" applyFont="1" applyFill="1" applyBorder="1" applyAlignment="1">
      <alignment horizontal="center" vertical="center" wrapText="1"/>
    </xf>
    <xf numFmtId="0" fontId="4" fillId="39" borderId="38" xfId="0" applyFont="1" applyFill="1" applyBorder="1" applyAlignment="1">
      <alignment horizontal="center" vertical="center" wrapText="1"/>
    </xf>
    <xf numFmtId="0" fontId="4" fillId="39" borderId="38" xfId="0" applyNumberFormat="1" applyFont="1" applyFill="1" applyBorder="1" applyAlignment="1">
      <alignment horizontal="center" vertical="center" wrapText="1"/>
    </xf>
    <xf numFmtId="167" fontId="0" fillId="39" borderId="38" xfId="2" applyFont="1" applyFill="1" applyBorder="1" applyAlignment="1">
      <alignment horizontal="center" vertical="center" wrapText="1"/>
    </xf>
    <xf numFmtId="0" fontId="26" fillId="39" borderId="38" xfId="0" applyFont="1" applyFill="1" applyBorder="1" applyAlignment="1">
      <alignment horizontal="center" vertical="center" wrapText="1"/>
    </xf>
    <xf numFmtId="167" fontId="2" fillId="27" borderId="38" xfId="2" applyFont="1" applyFill="1" applyBorder="1" applyAlignment="1">
      <alignment wrapText="1"/>
    </xf>
    <xf numFmtId="0" fontId="0" fillId="17" borderId="38" xfId="0" applyNumberFormat="1" applyFont="1" applyFill="1" applyBorder="1" applyAlignment="1">
      <alignment horizontal="center" vertical="center" wrapText="1"/>
    </xf>
    <xf numFmtId="167" fontId="15" fillId="17" borderId="38" xfId="2" applyFont="1" applyFill="1" applyBorder="1" applyAlignment="1">
      <alignment horizontal="right" vertical="center" wrapText="1"/>
    </xf>
    <xf numFmtId="0" fontId="36" fillId="0" borderId="0" xfId="0" applyFont="1" applyAlignment="1">
      <alignment wrapText="1"/>
    </xf>
    <xf numFmtId="0" fontId="64" fillId="0" borderId="48" xfId="0" applyFont="1" applyFill="1" applyBorder="1" applyAlignment="1">
      <alignment horizontal="justify" vertical="center"/>
    </xf>
    <xf numFmtId="178" fontId="22" fillId="0" borderId="38" xfId="0" applyNumberFormat="1" applyFont="1" applyFill="1" applyBorder="1" applyAlignment="1">
      <alignment horizontal="center" vertical="center" wrapText="1"/>
    </xf>
    <xf numFmtId="167" fontId="2" fillId="27" borderId="38" xfId="0" applyNumberFormat="1" applyFont="1" applyFill="1" applyBorder="1" applyAlignment="1">
      <alignment wrapText="1"/>
    </xf>
    <xf numFmtId="171" fontId="63" fillId="39" borderId="38" xfId="0" applyNumberFormat="1" applyFont="1" applyFill="1" applyBorder="1" applyAlignment="1">
      <alignment horizontal="right" vertical="center" wrapText="1"/>
    </xf>
    <xf numFmtId="171" fontId="2" fillId="27" borderId="38" xfId="2" applyNumberFormat="1" applyFont="1" applyFill="1" applyBorder="1" applyAlignment="1">
      <alignment wrapText="1"/>
    </xf>
    <xf numFmtId="171" fontId="2" fillId="39" borderId="38" xfId="2"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167" fontId="0" fillId="0" borderId="0" xfId="0" applyNumberFormat="1" applyFont="1" applyBorder="1"/>
    <xf numFmtId="167" fontId="2" fillId="37" borderId="38" xfId="0" applyNumberFormat="1" applyFont="1" applyFill="1" applyBorder="1" applyAlignment="1">
      <alignment wrapText="1"/>
    </xf>
    <xf numFmtId="167" fontId="2" fillId="37" borderId="38" xfId="2" applyFont="1" applyFill="1" applyBorder="1" applyAlignment="1">
      <alignment wrapText="1"/>
    </xf>
    <xf numFmtId="0" fontId="18" fillId="30" borderId="38" xfId="0" applyFont="1" applyFill="1" applyBorder="1" applyAlignment="1">
      <alignment horizontal="center" vertical="center" wrapText="1"/>
    </xf>
    <xf numFmtId="0" fontId="18" fillId="30" borderId="38" xfId="0" applyFont="1" applyFill="1" applyBorder="1" applyAlignment="1">
      <alignment horizontal="right" vertical="center" wrapText="1"/>
    </xf>
    <xf numFmtId="0" fontId="18" fillId="30" borderId="38" xfId="0" applyFont="1" applyFill="1" applyBorder="1" applyAlignment="1">
      <alignment wrapText="1"/>
    </xf>
    <xf numFmtId="0" fontId="18" fillId="30" borderId="38" xfId="0" applyFont="1" applyFill="1" applyBorder="1" applyAlignment="1">
      <alignment horizontal="left" wrapText="1"/>
    </xf>
    <xf numFmtId="0" fontId="18" fillId="30" borderId="38" xfId="0" applyFont="1" applyFill="1" applyBorder="1"/>
    <xf numFmtId="167" fontId="18" fillId="30" borderId="38" xfId="2" applyFont="1" applyFill="1" applyBorder="1" applyAlignment="1">
      <alignment wrapText="1"/>
    </xf>
    <xf numFmtId="167" fontId="18" fillId="30" borderId="38" xfId="0" applyNumberFormat="1" applyFont="1" applyFill="1" applyBorder="1" applyAlignment="1">
      <alignment wrapText="1"/>
    </xf>
    <xf numFmtId="167" fontId="18" fillId="30" borderId="38" xfId="0" applyNumberFormat="1" applyFont="1" applyFill="1" applyBorder="1" applyAlignment="1">
      <alignment horizontal="center" vertical="center" wrapText="1"/>
    </xf>
    <xf numFmtId="0" fontId="0" fillId="30" borderId="38" xfId="0" applyNumberFormat="1" applyFont="1" applyFill="1" applyBorder="1" applyAlignment="1">
      <alignment vertical="center"/>
    </xf>
    <xf numFmtId="0" fontId="18" fillId="30" borderId="38" xfId="0" applyFont="1" applyFill="1" applyBorder="1" applyAlignment="1">
      <alignment vertical="center" wrapText="1"/>
    </xf>
    <xf numFmtId="0" fontId="15" fillId="30" borderId="38" xfId="0" applyFont="1" applyFill="1" applyBorder="1" applyAlignment="1">
      <alignment wrapText="1"/>
    </xf>
    <xf numFmtId="171" fontId="18" fillId="30" borderId="38" xfId="2" applyNumberFormat="1" applyFont="1" applyFill="1" applyBorder="1" applyAlignment="1">
      <alignment wrapText="1"/>
    </xf>
    <xf numFmtId="171" fontId="18" fillId="30" borderId="38" xfId="2" applyNumberFormat="1" applyFont="1" applyFill="1" applyBorder="1" applyAlignment="1">
      <alignment horizontal="center" vertical="center" wrapText="1"/>
    </xf>
    <xf numFmtId="0" fontId="15" fillId="30" borderId="0" xfId="0" applyFont="1" applyFill="1" applyBorder="1"/>
    <xf numFmtId="0" fontId="0" fillId="30" borderId="0" xfId="0" applyFont="1" applyFill="1" applyBorder="1"/>
    <xf numFmtId="167" fontId="18" fillId="30" borderId="38" xfId="2" applyFont="1" applyFill="1" applyBorder="1" applyAlignment="1">
      <alignment horizontal="center" vertical="center" wrapText="1"/>
    </xf>
    <xf numFmtId="167" fontId="2" fillId="37" borderId="38" xfId="2" applyFont="1" applyFill="1" applyBorder="1" applyAlignment="1">
      <alignment horizontal="center" vertical="center" wrapText="1"/>
    </xf>
    <xf numFmtId="167" fontId="4" fillId="30" borderId="38" xfId="0" applyNumberFormat="1" applyFont="1" applyFill="1" applyBorder="1" applyAlignment="1">
      <alignment wrapText="1"/>
    </xf>
    <xf numFmtId="167" fontId="4" fillId="30" borderId="38" xfId="2" applyFont="1" applyFill="1" applyBorder="1" applyAlignment="1">
      <alignment wrapText="1"/>
    </xf>
    <xf numFmtId="0" fontId="16" fillId="42" borderId="38" xfId="0" applyFont="1" applyFill="1" applyBorder="1" applyAlignment="1" applyProtection="1">
      <alignment horizontal="center" vertical="center" wrapText="1"/>
      <protection locked="0"/>
    </xf>
    <xf numFmtId="171" fontId="15" fillId="0" borderId="38" xfId="0" applyNumberFormat="1" applyFont="1" applyFill="1" applyBorder="1" applyAlignment="1">
      <alignment wrapText="1"/>
    </xf>
    <xf numFmtId="0" fontId="0" fillId="42" borderId="38" xfId="0" applyFont="1" applyFill="1" applyBorder="1" applyAlignment="1">
      <alignment horizontal="center" vertical="center"/>
    </xf>
    <xf numFmtId="0" fontId="6" fillId="17" borderId="38" xfId="0" applyFont="1" applyFill="1" applyBorder="1" applyAlignment="1" applyProtection="1">
      <alignment horizontal="left" wrapText="1"/>
      <protection locked="0"/>
    </xf>
    <xf numFmtId="0" fontId="22" fillId="17" borderId="38" xfId="0" applyNumberFormat="1" applyFont="1" applyFill="1" applyBorder="1" applyAlignment="1">
      <alignment horizontal="left" vertical="center" wrapText="1"/>
    </xf>
    <xf numFmtId="167" fontId="22" fillId="17" borderId="38" xfId="2" applyFont="1" applyFill="1" applyBorder="1" applyAlignment="1"/>
    <xf numFmtId="0" fontId="6" fillId="17" borderId="38" xfId="0" applyFont="1" applyFill="1" applyBorder="1" applyAlignment="1" applyProtection="1">
      <alignment horizontal="center" wrapText="1"/>
      <protection locked="0"/>
    </xf>
    <xf numFmtId="0" fontId="22" fillId="17" borderId="38" xfId="0" applyNumberFormat="1" applyFont="1" applyFill="1" applyBorder="1" applyAlignment="1">
      <alignment wrapText="1"/>
    </xf>
    <xf numFmtId="0" fontId="7" fillId="0" borderId="4" xfId="0" applyFont="1" applyBorder="1" applyAlignment="1" applyProtection="1">
      <alignment horizontal="center" vertical="center"/>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3"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left" vertical="center"/>
    </xf>
    <xf numFmtId="0" fontId="6" fillId="0" borderId="4" xfId="0" applyFont="1" applyBorder="1" applyAlignment="1" applyProtection="1">
      <alignment horizontal="center" vertical="center"/>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0" xfId="0" applyFont="1" applyBorder="1" applyAlignment="1" applyProtection="1">
      <alignment horizontal="justify" wrapText="1"/>
      <protection locked="0"/>
    </xf>
    <xf numFmtId="0" fontId="6" fillId="0" borderId="18" xfId="0" applyFont="1" applyBorder="1" applyAlignment="1" applyProtection="1">
      <alignment horizontal="justify" wrapText="1"/>
      <protection locked="0"/>
    </xf>
    <xf numFmtId="0" fontId="6" fillId="0" borderId="11" xfId="0" applyFont="1" applyBorder="1" applyAlignment="1" applyProtection="1">
      <alignment horizontal="justify" wrapText="1"/>
      <protection locked="0"/>
    </xf>
    <xf numFmtId="0" fontId="6" fillId="14" borderId="4" xfId="0" applyFont="1" applyFill="1" applyBorder="1" applyAlignment="1" applyProtection="1">
      <alignment horizontal="left" vertical="center"/>
    </xf>
    <xf numFmtId="0" fontId="7" fillId="16" borderId="4" xfId="0" applyFont="1" applyFill="1" applyBorder="1" applyAlignment="1" applyProtection="1">
      <alignment horizontal="left" wrapText="1"/>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cellXfs>
  <cellStyles count="12">
    <cellStyle name="Énfasis1" xfId="3" builtinId="29"/>
    <cellStyle name="Hipervínculo" xfId="4" builtinId="8"/>
    <cellStyle name="Hipervínculo visitado" xfId="6" builtinId="9" hidden="1"/>
    <cellStyle name="Hipervínculo visitado" xfId="7" builtinId="9" hidden="1"/>
    <cellStyle name="Millares" xfId="1" builtinId="3"/>
    <cellStyle name="Millares [0]" xfId="9" builtinId="6"/>
    <cellStyle name="Millares 2" xfId="8"/>
    <cellStyle name="Moneda" xfId="2" builtinId="4"/>
    <cellStyle name="Moneda [0]" xfId="10" builtinId="7"/>
    <cellStyle name="Moneda 2" xfId="5"/>
    <cellStyle name="Normal" xfId="0" builtinId="0"/>
    <cellStyle name="Normal 10" xfId="11"/>
  </cellStyles>
  <dxfs count="0"/>
  <tableStyles count="0" defaultTableStyle="TableStyleMedium2" defaultPivotStyle="PivotStyleLight16"/>
  <colors>
    <mruColors>
      <color rgb="FFFF99CC"/>
      <color rgb="FF00FFFF"/>
      <color rgb="FFFF0066"/>
      <color rgb="FFFF66CC"/>
      <color rgb="FF66CCFF"/>
      <color rgb="FFCC66FF"/>
      <color rgb="FFFF99FF"/>
      <color rgb="FFFFFF66"/>
      <color rgb="FF9900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733425</xdr:colOff>
      <xdr:row>0</xdr:row>
      <xdr:rowOff>76200</xdr:rowOff>
    </xdr:from>
    <xdr:to>
      <xdr:col>2</xdr:col>
      <xdr:colOff>1190217</xdr:colOff>
      <xdr:row>3</xdr:row>
      <xdr:rowOff>0</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3352800" y="76200"/>
          <a:ext cx="3779959" cy="495300"/>
        </a:xfrm>
        <a:prstGeom prst="rect">
          <a:avLst/>
        </a:prstGeom>
        <a:noFill/>
        <a:ln w="9525">
          <a:noFill/>
          <a:miter lim="800000"/>
          <a:headEnd/>
          <a:tailEnd/>
        </a:ln>
      </xdr:spPr>
    </xdr:pic>
    <xdr:clientData/>
  </xdr:twoCellAnchor>
  <xdr:twoCellAnchor editAs="oneCell">
    <xdr:from>
      <xdr:col>10</xdr:col>
      <xdr:colOff>733425</xdr:colOff>
      <xdr:row>0</xdr:row>
      <xdr:rowOff>76200</xdr:rowOff>
    </xdr:from>
    <xdr:to>
      <xdr:col>11</xdr:col>
      <xdr:colOff>2681653</xdr:colOff>
      <xdr:row>3</xdr:row>
      <xdr:rowOff>0</xdr:rowOff>
    </xdr:to>
    <xdr:pic>
      <xdr:nvPicPr>
        <xdr:cNvPr id="3" name="Imagen 2"/>
        <xdr:cNvPicPr>
          <a:picLocks noChangeAspect="1" noChangeArrowheads="1"/>
        </xdr:cNvPicPr>
      </xdr:nvPicPr>
      <xdr:blipFill>
        <a:blip xmlns:r="http://schemas.openxmlformats.org/officeDocument/2006/relationships" r:embed="rId1"/>
        <a:srcRect/>
        <a:stretch>
          <a:fillRect/>
        </a:stretch>
      </xdr:blipFill>
      <xdr:spPr bwMode="auto">
        <a:xfrm>
          <a:off x="19678650" y="76200"/>
          <a:ext cx="3862752" cy="495300"/>
        </a:xfrm>
        <a:prstGeom prst="rect">
          <a:avLst/>
        </a:prstGeom>
        <a:noFill/>
        <a:ln w="9525">
          <a:noFill/>
          <a:miter lim="800000"/>
          <a:headEnd/>
          <a:tailEnd/>
        </a:ln>
      </xdr:spPr>
    </xdr:pic>
    <xdr:clientData/>
  </xdr:twoCellAnchor>
  <xdr:twoCellAnchor editAs="oneCell">
    <xdr:from>
      <xdr:col>22</xdr:col>
      <xdr:colOff>733425</xdr:colOff>
      <xdr:row>0</xdr:row>
      <xdr:rowOff>76200</xdr:rowOff>
    </xdr:from>
    <xdr:to>
      <xdr:col>23</xdr:col>
      <xdr:colOff>192185</xdr:colOff>
      <xdr:row>3</xdr:row>
      <xdr:rowOff>0</xdr:rowOff>
    </xdr:to>
    <xdr:pic>
      <xdr:nvPicPr>
        <xdr:cNvPr id="4" name="Imagen 2"/>
        <xdr:cNvPicPr>
          <a:picLocks noChangeAspect="1" noChangeArrowheads="1"/>
        </xdr:cNvPicPr>
      </xdr:nvPicPr>
      <xdr:blipFill>
        <a:blip xmlns:r="http://schemas.openxmlformats.org/officeDocument/2006/relationships" r:embed="rId1"/>
        <a:srcRect/>
        <a:stretch>
          <a:fillRect/>
        </a:stretch>
      </xdr:blipFill>
      <xdr:spPr bwMode="auto">
        <a:xfrm>
          <a:off x="43148250" y="76200"/>
          <a:ext cx="982760" cy="495300"/>
        </a:xfrm>
        <a:prstGeom prst="rect">
          <a:avLst/>
        </a:prstGeom>
        <a:noFill/>
        <a:ln w="9525">
          <a:noFill/>
          <a:miter lim="800000"/>
          <a:headEnd/>
          <a:tailEnd/>
        </a:ln>
      </xdr:spPr>
    </xdr:pic>
    <xdr:clientData/>
  </xdr:twoCellAnchor>
  <xdr:twoCellAnchor editAs="oneCell">
    <xdr:from>
      <xdr:col>35</xdr:col>
      <xdr:colOff>733425</xdr:colOff>
      <xdr:row>0</xdr:row>
      <xdr:rowOff>76200</xdr:rowOff>
    </xdr:from>
    <xdr:to>
      <xdr:col>35</xdr:col>
      <xdr:colOff>1618792</xdr:colOff>
      <xdr:row>3</xdr:row>
      <xdr:rowOff>0</xdr:rowOff>
    </xdr:to>
    <xdr:pic>
      <xdr:nvPicPr>
        <xdr:cNvPr id="5" name="Imagen 2"/>
        <xdr:cNvPicPr>
          <a:picLocks noChangeAspect="1" noChangeArrowheads="1"/>
        </xdr:cNvPicPr>
      </xdr:nvPicPr>
      <xdr:blipFill>
        <a:blip xmlns:r="http://schemas.openxmlformats.org/officeDocument/2006/relationships" r:embed="rId1"/>
        <a:srcRect/>
        <a:stretch>
          <a:fillRect/>
        </a:stretch>
      </xdr:blipFill>
      <xdr:spPr bwMode="auto">
        <a:xfrm>
          <a:off x="63731775" y="76200"/>
          <a:ext cx="885367"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733425</xdr:colOff>
      <xdr:row>0</xdr:row>
      <xdr:rowOff>76200</xdr:rowOff>
    </xdr:from>
    <xdr:to>
      <xdr:col>3</xdr:col>
      <xdr:colOff>465259</xdr:colOff>
      <xdr:row>3</xdr:row>
      <xdr:rowOff>0</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3352800" y="76200"/>
          <a:ext cx="3779959" cy="495300"/>
        </a:xfrm>
        <a:prstGeom prst="rect">
          <a:avLst/>
        </a:prstGeom>
        <a:noFill/>
        <a:ln w="9525">
          <a:noFill/>
          <a:miter lim="800000"/>
          <a:headEnd/>
          <a:tailEnd/>
        </a:ln>
      </xdr:spPr>
    </xdr:pic>
    <xdr:clientData/>
  </xdr:twoCellAnchor>
  <xdr:twoCellAnchor editAs="oneCell">
    <xdr:from>
      <xdr:col>10</xdr:col>
      <xdr:colOff>733425</xdr:colOff>
      <xdr:row>0</xdr:row>
      <xdr:rowOff>76200</xdr:rowOff>
    </xdr:from>
    <xdr:to>
      <xdr:col>11</xdr:col>
      <xdr:colOff>2681652</xdr:colOff>
      <xdr:row>3</xdr:row>
      <xdr:rowOff>0</xdr:rowOff>
    </xdr:to>
    <xdr:pic>
      <xdr:nvPicPr>
        <xdr:cNvPr id="3" name="Imagen 2"/>
        <xdr:cNvPicPr>
          <a:picLocks noChangeAspect="1" noChangeArrowheads="1"/>
        </xdr:cNvPicPr>
      </xdr:nvPicPr>
      <xdr:blipFill>
        <a:blip xmlns:r="http://schemas.openxmlformats.org/officeDocument/2006/relationships" r:embed="rId1"/>
        <a:srcRect/>
        <a:stretch>
          <a:fillRect/>
        </a:stretch>
      </xdr:blipFill>
      <xdr:spPr bwMode="auto">
        <a:xfrm>
          <a:off x="19678650" y="76200"/>
          <a:ext cx="3862752" cy="495300"/>
        </a:xfrm>
        <a:prstGeom prst="rect">
          <a:avLst/>
        </a:prstGeom>
        <a:noFill/>
        <a:ln w="9525">
          <a:noFill/>
          <a:miter lim="800000"/>
          <a:headEnd/>
          <a:tailEnd/>
        </a:ln>
      </xdr:spPr>
    </xdr:pic>
    <xdr:clientData/>
  </xdr:twoCellAnchor>
  <xdr:twoCellAnchor editAs="oneCell">
    <xdr:from>
      <xdr:col>22</xdr:col>
      <xdr:colOff>733425</xdr:colOff>
      <xdr:row>0</xdr:row>
      <xdr:rowOff>76200</xdr:rowOff>
    </xdr:from>
    <xdr:to>
      <xdr:col>23</xdr:col>
      <xdr:colOff>192184</xdr:colOff>
      <xdr:row>3</xdr:row>
      <xdr:rowOff>0</xdr:rowOff>
    </xdr:to>
    <xdr:pic>
      <xdr:nvPicPr>
        <xdr:cNvPr id="4" name="Imagen 2"/>
        <xdr:cNvPicPr>
          <a:picLocks noChangeAspect="1" noChangeArrowheads="1"/>
        </xdr:cNvPicPr>
      </xdr:nvPicPr>
      <xdr:blipFill>
        <a:blip xmlns:r="http://schemas.openxmlformats.org/officeDocument/2006/relationships" r:embed="rId1"/>
        <a:srcRect/>
        <a:stretch>
          <a:fillRect/>
        </a:stretch>
      </xdr:blipFill>
      <xdr:spPr bwMode="auto">
        <a:xfrm>
          <a:off x="43148250" y="76200"/>
          <a:ext cx="982760" cy="495300"/>
        </a:xfrm>
        <a:prstGeom prst="rect">
          <a:avLst/>
        </a:prstGeom>
        <a:noFill/>
        <a:ln w="9525">
          <a:noFill/>
          <a:miter lim="800000"/>
          <a:headEnd/>
          <a:tailEnd/>
        </a:ln>
      </xdr:spPr>
    </xdr:pic>
    <xdr:clientData/>
  </xdr:twoCellAnchor>
  <xdr:twoCellAnchor editAs="oneCell">
    <xdr:from>
      <xdr:col>35</xdr:col>
      <xdr:colOff>733425</xdr:colOff>
      <xdr:row>0</xdr:row>
      <xdr:rowOff>76200</xdr:rowOff>
    </xdr:from>
    <xdr:to>
      <xdr:col>35</xdr:col>
      <xdr:colOff>1618792</xdr:colOff>
      <xdr:row>3</xdr:row>
      <xdr:rowOff>0</xdr:rowOff>
    </xdr:to>
    <xdr:pic>
      <xdr:nvPicPr>
        <xdr:cNvPr id="5" name="Imagen 2"/>
        <xdr:cNvPicPr>
          <a:picLocks noChangeAspect="1" noChangeArrowheads="1"/>
        </xdr:cNvPicPr>
      </xdr:nvPicPr>
      <xdr:blipFill>
        <a:blip xmlns:r="http://schemas.openxmlformats.org/officeDocument/2006/relationships" r:embed="rId1"/>
        <a:srcRect/>
        <a:stretch>
          <a:fillRect/>
        </a:stretch>
      </xdr:blipFill>
      <xdr:spPr bwMode="auto">
        <a:xfrm>
          <a:off x="63731775" y="76200"/>
          <a:ext cx="885367" cy="495300"/>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590" Type="http://schemas.openxmlformats.org/officeDocument/2006/relationships/revisionLog" Target="revisionLog15.xml"/><Relationship Id="rId595" Type="http://schemas.openxmlformats.org/officeDocument/2006/relationships/revisionLog" Target="revisionLog20.xml"/><Relationship Id="rId582" Type="http://schemas.openxmlformats.org/officeDocument/2006/relationships/revisionLog" Target="revisionLog7.xml"/><Relationship Id="rId581" Type="http://schemas.openxmlformats.org/officeDocument/2006/relationships/revisionLog" Target="revisionLog6.xml"/><Relationship Id="rId594" Type="http://schemas.openxmlformats.org/officeDocument/2006/relationships/revisionLog" Target="revisionLog19.xml"/><Relationship Id="rId586" Type="http://schemas.openxmlformats.org/officeDocument/2006/relationships/revisionLog" Target="revisionLog11.xml"/><Relationship Id="rId578" Type="http://schemas.openxmlformats.org/officeDocument/2006/relationships/revisionLog" Target="revisionLog3.xml"/><Relationship Id="rId599" Type="http://schemas.openxmlformats.org/officeDocument/2006/relationships/revisionLog" Target="revisionLog24.xml"/><Relationship Id="rId577" Type="http://schemas.openxmlformats.org/officeDocument/2006/relationships/revisionLog" Target="revisionLog1.xml"/><Relationship Id="rId585" Type="http://schemas.openxmlformats.org/officeDocument/2006/relationships/revisionLog" Target="revisionLog10.xml"/><Relationship Id="rId580" Type="http://schemas.openxmlformats.org/officeDocument/2006/relationships/revisionLog" Target="revisionLog5.xml"/><Relationship Id="rId593" Type="http://schemas.openxmlformats.org/officeDocument/2006/relationships/revisionLog" Target="revisionLog18.xml"/><Relationship Id="rId598" Type="http://schemas.openxmlformats.org/officeDocument/2006/relationships/revisionLog" Target="revisionLog23.xml"/><Relationship Id="rId576" Type="http://schemas.openxmlformats.org/officeDocument/2006/relationships/revisionLog" Target="revisionLog2.xml"/><Relationship Id="rId589" Type="http://schemas.openxmlformats.org/officeDocument/2006/relationships/revisionLog" Target="revisionLog14.xml"/><Relationship Id="rId584" Type="http://schemas.openxmlformats.org/officeDocument/2006/relationships/revisionLog" Target="revisionLog9.xml"/><Relationship Id="rId597" Type="http://schemas.openxmlformats.org/officeDocument/2006/relationships/revisionLog" Target="revisionLog22.xml"/><Relationship Id="rId592" Type="http://schemas.openxmlformats.org/officeDocument/2006/relationships/revisionLog" Target="revisionLog17.xml"/><Relationship Id="rId591" Type="http://schemas.openxmlformats.org/officeDocument/2006/relationships/revisionLog" Target="revisionLog16.xml"/><Relationship Id="rId588" Type="http://schemas.openxmlformats.org/officeDocument/2006/relationships/revisionLog" Target="revisionLog13.xml"/><Relationship Id="rId583" Type="http://schemas.openxmlformats.org/officeDocument/2006/relationships/revisionLog" Target="revisionLog8.xml"/><Relationship Id="rId596" Type="http://schemas.openxmlformats.org/officeDocument/2006/relationships/revisionLog" Target="revisionLog21.xml"/><Relationship Id="rId587" Type="http://schemas.openxmlformats.org/officeDocument/2006/relationships/revisionLog" Target="revisionLog12.xml"/><Relationship Id="rId579"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06B3867-BCCA-4930-B42A-A8505DFEC7F0}" diskRevisions="1" revisionId="30969" version="12" protected="1">
  <header guid="{50884DC5-4B96-462C-8563-77CA2C97408D}" dateTime="2019-01-18T14:49:05" maxSheetId="22" userName="Sandy Julliette Ochoa Riaño" r:id="rId576" minRId="29802" maxRId="29828">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C513D98E-B875-4290-B931-4CE23C93174B}" dateTime="2019-01-21T08:22:15" maxSheetId="22" userName="Sandy Julliette Ochoa Riaño" r:id="rId577" minRId="29829" maxRId="29832">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E3F83782-C08A-49D8-BF63-6A83746A5A96}" dateTime="2019-01-21T09:07:44" maxSheetId="22" userName="Sandy Julliette Ochoa Riaño" r:id="rId578" minRId="29836" maxRId="29861">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E3A3FABD-CB28-47E3-A710-661E1E6F2FDF}" dateTime="2019-01-21T17:00:58" maxSheetId="22" userName="Sandy Julliette Ochoa Riaño" r:id="rId579" minRId="29865" maxRId="30068">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8A376DAB-F5B4-4AD5-A0BF-3507C9D8B2C2}" dateTime="2019-01-22T11:09:07" maxSheetId="22" userName="Sandy Julliette Ochoa Riaño" r:id="rId580" minRId="30072" maxRId="30216">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FABD1E25-CF9C-49B1-9FEE-ACC45F101E30}" dateTime="2019-01-22T11:48:55" maxSheetId="22" userName="Sandy Julliette Ochoa Riaño" r:id="rId581" minRId="30220" maxRId="30266">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E104FC21-465B-4D52-9900-20F03AF5E487}" dateTime="2019-01-22T12:57:26" maxSheetId="22" userName="Sandy Julliette Ochoa Riaño" r:id="rId582" minRId="30270" maxRId="30449">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2382992A-42E7-4639-AAAA-F977EE4D2918}" dateTime="2019-01-22T15:31:20" maxSheetId="22" userName="Sandy Julliette Ochoa Riaño" r:id="rId583" minRId="30453" maxRId="30598">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7AF53064-7AF9-42AD-8425-FF9D028BF51F}" dateTime="2019-01-22T15:34:37" maxSheetId="22" userName="Sandy Julliette Ochoa Riaño" r:id="rId584" minRId="30599" maxRId="30619">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1EF812E0-3926-4CD1-A94C-E2AD29A217EA}" dateTime="2019-01-22T15:37:13" maxSheetId="22" userName="Sandy Julliette Ochoa Riaño" r:id="rId585" minRId="30620" maxRId="30626">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487E135B-ACB1-4FE4-9971-618951F820D4}" dateTime="2019-01-23T10:32:43" maxSheetId="22" userName="Sandy Julliette Ochoa Riaño" r:id="rId586" minRId="30627" maxRId="30635">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69A371B9-FAA2-4CBE-A2CF-40C049350C68}" dateTime="2019-01-23T10:37:03" maxSheetId="22" userName="Sandy Julliette Ochoa Riaño" r:id="rId587" minRId="30639" maxRId="30643">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63325D9E-A33D-45A5-8B07-B266E190ADB5}" dateTime="2019-01-23T12:07:15" maxSheetId="22" userName="Sandy Julliette Ochoa Riaño" r:id="rId588" minRId="30644" maxRId="30649">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132CC4DB-AB01-420C-95EE-C8C037BCF0CC}" dateTime="2019-01-24T11:23:11" maxSheetId="22" userName="Sandy Julliette Ochoa Riaño" r:id="rId589" minRId="30650" maxRId="30846">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C33442F0-9139-4DD9-A8E0-061E93A1EE66}" dateTime="2019-01-24T11:46:00" maxSheetId="22" userName="Sandy Julliette Ochoa Riaño" r:id="rId590" minRId="30847" maxRId="30850">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907D42F0-CE8A-4B5C-97E1-9B8061E2CD12}" dateTime="2019-01-24T12:15:52" maxSheetId="22" userName="Sandy Julliette Ochoa Riaño" r:id="rId591" minRId="30851" maxRId="30859">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3403AF22-5478-4A3C-8865-2CC540C4EF80}" dateTime="2019-01-24T12:31:20" maxSheetId="22" userName="Sandy Julliette Ochoa Riaño" r:id="rId592" minRId="30863" maxRId="30873">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03D0B1FC-5705-4D1E-85A7-F9254B55BC1F}" dateTime="2019-01-24T12:52:35" maxSheetId="22" userName="Sandy Julliette Ochoa Riaño" r:id="rId593" minRId="30874" maxRId="30876">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992E84B4-52A9-46C7-B6B3-1D26120A27D9}" dateTime="2019-01-24T15:17:09" maxSheetId="22" userName="Sandy Julliette Ochoa Riaño" r:id="rId594" minRId="30877" maxRId="30883">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645BCCCD-A725-443F-A957-7687EA3EDA6D}" dateTime="2019-01-25T08:53:19" maxSheetId="22" userName="Sandy Julliette Ochoa Riaño" r:id="rId595" minRId="30884" maxRId="30892">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CE867AB5-D704-4B95-9319-CD44CDDD0F95}" dateTime="2019-01-28T16:42:41" maxSheetId="22" userName="Sandy Julliette Ochoa Riaño" r:id="rId596" minRId="30893" maxRId="30955">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64F9CEF1-D02C-4F83-AA4E-34BEE1E25069}" dateTime="2019-01-28T16:43:03" maxSheetId="22" userName="Sandy Julliette Ochoa Riaño" r:id="rId597" minRId="30956" maxRId="30957">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7A9B9B99-E0C8-4F27-9D1E-014EFBD55AA5}" dateTime="2019-01-31T10:59:12" maxSheetId="22" userName="Sandy Julliette Ochoa Riaño" r:id="rId598" minRId="30958" maxRId="30961">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 guid="{506B3867-BCCA-4930-B42A-A8505DFEC7F0}" dateTime="2019-01-31T11:00:11" maxSheetId="22" userName="Sandy Julliette Ochoa Riaño" r:id="rId599">
    <sheetIdMap count="21">
      <sheetId val="1"/>
      <sheetId val="13"/>
      <sheetId val="16"/>
      <sheetId val="17"/>
      <sheetId val="18"/>
      <sheetId val="19"/>
      <sheetId val="20"/>
      <sheetId val="21"/>
      <sheetId val="15"/>
      <sheetId val="12"/>
      <sheetId val="11"/>
      <sheetId val="10"/>
      <sheetId val="14"/>
      <sheetId val="9"/>
      <sheetId val="3"/>
      <sheetId val="4"/>
      <sheetId val="5"/>
      <sheetId val="6"/>
      <sheetId val="2"/>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829" sId="1" ref="A81:XFD81" action="deleteRow">
    <rfmt sheetId="1" xfDxf="1" sqref="A81:XFD81" start="0" length="0">
      <dxf>
        <fill>
          <patternFill patternType="solid">
            <bgColor theme="0"/>
          </patternFill>
        </fill>
      </dxf>
    </rfmt>
    <rcc rId="0" sId="1" dxf="1">
      <nc r="A81" t="inlineStr">
        <is>
          <t>GENERAL</t>
        </is>
      </nc>
      <ndxf>
        <font>
          <sz val="12"/>
          <color theme="1"/>
          <name val="Arial"/>
          <scheme val="none"/>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81" t="inlineStr">
        <is>
          <t>GR:1:2-02-44</t>
        </is>
      </nc>
      <ndxf>
        <font>
          <sz val="12"/>
          <color auto="1"/>
          <name val="Arial"/>
          <scheme val="none"/>
        </font>
        <numFmt numFmtId="30" formatCode="@"/>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ndxf>
    </rcc>
    <rcc rId="0" sId="1" dxf="1">
      <nc r="C81" t="inlineStr">
        <is>
          <t>1.2.2.6.1</t>
        </is>
      </nc>
      <ndxf>
        <font>
          <sz val="12"/>
          <color auto="1"/>
          <name val="Arial"/>
          <scheme val="none"/>
        </font>
        <numFmt numFmtId="30" formatCode="@"/>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ndxf>
    </rcc>
    <rcc rId="0" sId="1" dxf="1">
      <nc r="D81" t="inlineStr">
        <is>
          <t>999999</t>
        </is>
      </nc>
      <ndxf>
        <font>
          <sz val="12"/>
          <color auto="1"/>
          <name val="Arial"/>
          <scheme val="none"/>
        </font>
        <numFmt numFmtId="30" formatCode="@"/>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ndxf>
    </rcc>
    <rcc rId="0" sId="1" dxf="1">
      <nc r="E81" t="inlineStr">
        <is>
          <t>1-0100</t>
        </is>
      </nc>
      <ndxf>
        <font>
          <i/>
          <sz val="10"/>
          <color auto="1"/>
          <name val="Calibri"/>
          <scheme val="minor"/>
        </font>
        <numFmt numFmtId="30" formatCode="@"/>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ndxf>
    </rcc>
    <rfmt sheetId="1" sqref="F81"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81"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81"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81" start="0" length="0">
      <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J81" t="inlineStr">
        <is>
          <t>Servicios de transmisión de energía eléctrica</t>
        </is>
      </nc>
      <ndxf>
        <font>
          <sz val="10"/>
          <color theme="1"/>
          <name val="Calibri"/>
          <scheme val="minor"/>
        </font>
        <fill>
          <patternFill>
            <bgColor rgb="FFFF0066"/>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1" dxf="1">
      <nc r="K81">
        <v>83101804</v>
      </nc>
      <n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L81" t="inlineStr">
        <is>
          <t xml:space="preserve">Servicios Publicos -Energia </t>
        </is>
      </nc>
      <ndxf>
        <font>
          <sz val="10"/>
          <color auto="1"/>
          <name val="Calibri"/>
          <scheme val="minor"/>
        </font>
        <fill>
          <patternFill>
            <bgColor rgb="FFFF0066"/>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M81"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81"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81"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P81" t="inlineStr">
        <is>
          <t>RECURSOS CORRIENTES</t>
        </is>
      </nc>
      <n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ndxf>
    </rcc>
    <rfmt sheetId="1" s="1" sqref="Q81" start="0" length="0">
      <dxf>
        <font>
          <sz val="10"/>
          <color auto="1"/>
          <name val="Calibri"/>
          <scheme val="minor"/>
        </font>
        <numFmt numFmtId="167" formatCode="_(&quot;$&quot;\ * #,##0.00_);_(&quot;$&quot;\ * \(#,##0.00\);_(&quot;$&quot;\ * &quot;-&quot;??_);_(@_)"/>
        <fill>
          <patternFill>
            <bgColor rgb="FFFF0066"/>
          </patternFill>
        </fill>
        <border outline="0">
          <left style="thin">
            <color indexed="64"/>
          </left>
          <right style="thin">
            <color indexed="64"/>
          </right>
          <top style="thin">
            <color indexed="64"/>
          </top>
          <bottom style="thin">
            <color indexed="64"/>
          </bottom>
        </border>
      </dxf>
    </rfmt>
    <rfmt sheetId="1" s="1" sqref="R81" start="0" length="0">
      <dxf>
        <font>
          <sz val="10"/>
          <color auto="1"/>
          <name val="Calibri"/>
          <scheme val="minor"/>
        </font>
        <numFmt numFmtId="167" formatCode="_(&quot;$&quot;\ * #,##0.00_);_(&quot;$&quot;\ * \(#,##0.00\);_(&quot;$&quot;\ * &quot;-&quot;??_);_(@_)"/>
        <fill>
          <patternFill>
            <bgColor rgb="FFFF0066"/>
          </patternFill>
        </fill>
        <border outline="0">
          <left style="thin">
            <color indexed="64"/>
          </left>
          <right style="thin">
            <color indexed="64"/>
          </right>
          <top style="thin">
            <color indexed="64"/>
          </top>
          <bottom style="thin">
            <color indexed="64"/>
          </bottom>
        </border>
      </dxf>
    </rfmt>
    <rcc rId="0" sId="1" dxf="1">
      <nc r="S81" t="inlineStr">
        <is>
          <t>NO</t>
        </is>
      </nc>
      <ndxf>
        <font>
          <sz val="10"/>
          <color theme="1"/>
          <name val="Calibri"/>
          <scheme val="minor"/>
        </font>
        <numFmt numFmtId="167" formatCode="_(&quot;$&quot;\ * #,##0.00_);_(&quot;$&quot;\ * \(#,##0.00\);_(&quot;$&quot;\ * &quot;-&quot;??_);_(@_)"/>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81" t="inlineStr">
        <is>
          <t>N/A</t>
        </is>
      </nc>
      <n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81" t="inlineStr">
        <is>
          <t>Secretaria General - Dirección Administrativa</t>
        </is>
      </nc>
      <n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V81" start="0" length="0">
      <dxf>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dxf>
    </rfmt>
    <rfmt sheetId="1" sqref="W81" start="0" length="0">
      <dxf>
        <font>
          <sz val="10"/>
          <color theme="1"/>
          <name val="Calibri"/>
          <scheme val="minor"/>
        </font>
        <fill>
          <patternFill>
            <bgColor rgb="FFFF0066"/>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X81" start="0" length="0">
      <dxf>
        <numFmt numFmtId="167" formatCode="_(&quot;$&quot;\ * #,##0.00_);_(&quot;$&quot;\ * \(#,##0.00\);_(&quot;$&quot;\ * &quot;-&quot;??_);_(@_)"/>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dxf>
    </rfmt>
    <rfmt sheetId="1" sqref="Y81" start="0" length="0">
      <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81" start="0" length="0">
      <dxf>
        <font>
          <sz val="10"/>
          <color theme="1"/>
          <name val="Calibri"/>
          <scheme val="minor"/>
        </font>
        <fill>
          <patternFill>
            <bgColor rgb="FFFF0066"/>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A81" start="0" length="0">
      <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81"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AC81"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81"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81" start="0" length="0">
      <dxf>
        <font>
          <sz val="10"/>
          <color theme="1"/>
          <name val="Calibri"/>
          <scheme val="minor"/>
        </font>
        <numFmt numFmtId="171" formatCode="_(&quot;$&quot;\ * #,##0_);_(&quot;$&quot;\ * \(#,##0\);_(&quot;$&quot;\ * &quot;-&quot;??_);_(@_)"/>
        <fill>
          <patternFill>
            <bgColor rgb="FFFF0066"/>
          </patternFill>
        </fill>
        <alignment horizontal="center" wrapText="1" readingOrder="0"/>
        <border outline="0">
          <left style="thin">
            <color indexed="64"/>
          </left>
          <right style="thin">
            <color indexed="64"/>
          </right>
          <top style="thin">
            <color indexed="64"/>
          </top>
          <bottom style="thin">
            <color indexed="64"/>
          </bottom>
        </border>
        <protection locked="0"/>
      </dxf>
    </rfmt>
    <rfmt sheetId="1" s="1" sqref="AF81"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81"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81"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81"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81"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81"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81"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81"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81"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81" start="0" length="0">
      <dxf>
        <border outline="0">
          <right style="thin">
            <color auto="1"/>
          </right>
          <top style="thin">
            <color auto="1"/>
          </top>
          <bottom style="thin">
            <color auto="1"/>
          </bottom>
        </border>
      </dxf>
    </rfmt>
    <rfmt sheetId="1" sqref="AP81" start="0" length="0">
      <dxf>
        <border outline="0">
          <left style="thin">
            <color indexed="64"/>
          </left>
          <right style="thin">
            <color indexed="64"/>
          </right>
          <top style="thin">
            <color indexed="64"/>
          </top>
          <bottom style="thin">
            <color indexed="64"/>
          </bottom>
        </border>
      </dxf>
    </rfmt>
  </rrc>
  <rrc rId="29830" sId="1" ref="A86:XFD86" action="deleteRow">
    <rfmt sheetId="1" xfDxf="1" sqref="A86:XFD86" start="0" length="0"/>
    <rcc rId="0" sId="1" dxf="1">
      <nc r="A86" t="inlineStr">
        <is>
          <t>GENERAL</t>
        </is>
      </nc>
      <ndxf>
        <font>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86" t="inlineStr">
        <is>
          <t>GR:1:2-04-04</t>
        </is>
      </nc>
      <ndxf>
        <font>
          <b/>
          <sz val="11"/>
          <color auto="1"/>
          <name val="Arial"/>
          <scheme val="none"/>
        </font>
        <numFmt numFmtId="30" formatCode="@"/>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86" t="inlineStr">
        <is>
          <t>1.2.2.4</t>
        </is>
      </nc>
      <ndxf>
        <font>
          <sz val="11"/>
          <color auto="1"/>
          <name val="Arial"/>
          <scheme val="none"/>
        </font>
        <numFmt numFmtId="30" formatCode="@"/>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86" t="inlineStr">
        <is>
          <t>999999</t>
        </is>
      </nc>
      <ndxf>
        <font>
          <sz val="11"/>
          <color auto="1"/>
          <name val="Arial"/>
          <scheme val="none"/>
        </font>
        <numFmt numFmtId="30" formatCode="@"/>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6" t="inlineStr">
        <is>
          <t>1-0100</t>
        </is>
      </nc>
      <ndxf>
        <font>
          <sz val="11"/>
          <color auto="1"/>
          <name val="Arial"/>
          <scheme val="none"/>
        </font>
        <numFmt numFmtId="30" formatCode="@"/>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F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J86" t="inlineStr">
        <is>
          <t>Avisos</t>
        </is>
      </nc>
      <ndxf>
        <font>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6" t="inlineStr">
        <is>
          <t>80131802 81101512 81151604  81151600</t>
        </is>
      </nc>
      <ndxf>
        <font>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6" t="inlineStr">
        <is>
          <t xml:space="preserve">adquirir e instalar avisos informativos y/o vallas en los bienes inmuebles de propiedad del Departamento de Cundinamarca.             
</t>
        </is>
      </nc>
      <ndxf>
        <font>
          <b/>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6" t="inlineStr">
        <is>
          <t>FEBRERO</t>
        </is>
      </nc>
      <ndxf>
        <font>
          <sz val="10"/>
          <color theme="1"/>
          <name val="Arial"/>
          <scheme val="none"/>
        </font>
        <numFmt numFmtId="19" formatCode="dd/mm/yyyy"/>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6" t="inlineStr">
        <is>
          <t>10 MESES</t>
        </is>
      </nc>
      <ndxf>
        <font>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86" t="inlineStr">
        <is>
          <t>ACUERDO MARCO</t>
        </is>
      </nc>
      <ndxf>
        <font>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86" t="inlineStr">
        <is>
          <t>RECURSOS CORRIENTES</t>
        </is>
      </nc>
      <ndxf>
        <font>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86">
        <v>150000000</v>
      </nc>
      <ndxf>
        <font>
          <sz val="10"/>
          <color auto="1"/>
          <name val="Arial"/>
          <scheme val="none"/>
        </font>
        <numFmt numFmtId="167" formatCode="_(&quot;$&quot;\ * #,##0.00_);_(&quot;$&quot;\ * \(#,##0.00\);_(&quot;$&quot;\ * &quot;-&quot;??_);_(@_)"/>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R86" start="0" length="0">
      <dxf>
        <font>
          <sz val="10"/>
          <color auto="1"/>
          <name val="Arial"/>
          <scheme val="none"/>
        </font>
        <numFmt numFmtId="167" formatCode="_(&quot;$&quot;\ * #,##0.00_);_(&quot;$&quot;\ * \(#,##0.00\);_(&quot;$&quot;\ * &quot;-&quot;??_);_(@_)"/>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S86" t="inlineStr">
        <is>
          <t>NO</t>
        </is>
      </nc>
      <ndxf>
        <font>
          <sz val="10"/>
          <color theme="1"/>
          <name val="Arial"/>
          <scheme val="none"/>
        </font>
        <numFmt numFmtId="167" formatCode="_(&quot;$&quot;\ * #,##0.00_);_(&quot;$&quot;\ * \(#,##0.00\);_(&quot;$&quot;\ * &quot;-&quot;??_);_(@_)"/>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86" t="inlineStr">
        <is>
          <t>N/A</t>
        </is>
      </nc>
      <ndxf>
        <font>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86" t="inlineStr">
        <is>
          <t>Secretatia General - Dirección de Bienes e Inventarios / Nestor Alonso Guerrero Nemen</t>
        </is>
      </nc>
      <ndxf>
        <font>
          <sz val="10"/>
          <color theme="1"/>
          <name val="Arial"/>
          <scheme val="none"/>
        </font>
        <fill>
          <patternFill patternType="solid">
            <bgColor rgb="FF00FFFF"/>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V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W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X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cc rId="0" sId="1" s="1" dxf="1" numFmtId="34">
      <nc r="Y86">
        <v>75000000</v>
      </nc>
      <ndxf>
        <font>
          <sz val="10"/>
          <color theme="1"/>
          <name val="Arial"/>
          <scheme val="none"/>
        </font>
        <numFmt numFmtId="166" formatCode="_(* #,##0_);_(* \(#,##0\);_(* &quot;-&quot;_);_(@_)"/>
        <fill>
          <patternFill patternType="solid">
            <bgColor rgb="FF00FFFF"/>
          </patternFill>
        </fill>
        <alignment wrapText="1" readingOrder="0"/>
        <border outline="0">
          <left style="thin">
            <color indexed="64"/>
          </left>
          <right style="thin">
            <color indexed="64"/>
          </right>
          <top style="thin">
            <color indexed="64"/>
          </top>
          <bottom style="thin">
            <color indexed="64"/>
          </bottom>
        </border>
      </ndxf>
    </rcc>
    <rfmt sheetId="1" sqref="Z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A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B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cc rId="0" sId="1" s="1" dxf="1" numFmtId="34">
      <nc r="AC86">
        <v>75000000</v>
      </nc>
      <ndxf>
        <font>
          <sz val="10"/>
          <color theme="1"/>
          <name val="Arial"/>
          <scheme val="none"/>
        </font>
        <numFmt numFmtId="166" formatCode="_(* #,##0_);_(* \(#,##0\);_(* &quot;-&quot;_);_(@_)"/>
        <fill>
          <patternFill patternType="solid">
            <bgColor rgb="FF00FFFF"/>
          </patternFill>
        </fill>
        <alignment wrapText="1" readingOrder="0"/>
        <border outline="0">
          <left style="thin">
            <color indexed="64"/>
          </left>
          <right style="thin">
            <color indexed="64"/>
          </right>
          <top style="thin">
            <color indexed="64"/>
          </top>
          <bottom style="thin">
            <color indexed="64"/>
          </bottom>
        </border>
      </ndxf>
    </rcc>
    <rfmt sheetId="1" s="1" sqref="AD86" start="0" length="0">
      <dxf>
        <font>
          <sz val="10"/>
          <color theme="1"/>
          <name val="Arial"/>
          <scheme val="none"/>
        </font>
        <numFmt numFmtId="166" formatCode="_(* #,##0_);_(* \(#,##0\);_(* &quot;-&quot;_);_(@_)"/>
        <fill>
          <patternFill patternType="solid">
            <bgColor rgb="FF00FFFF"/>
          </patternFill>
        </fill>
        <alignment wrapText="1" readingOrder="0"/>
        <border outline="0">
          <left style="thin">
            <color indexed="64"/>
          </left>
          <right style="thin">
            <color indexed="64"/>
          </right>
          <top style="thin">
            <color indexed="64"/>
          </top>
          <bottom style="thin">
            <color indexed="64"/>
          </bottom>
        </border>
      </dxf>
    </rfmt>
    <rfmt sheetId="1" sqref="AE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F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G86" start="0" length="0">
      <dxf>
        <font>
          <sz val="10"/>
          <color theme="1"/>
          <name val="Arial"/>
          <scheme val="none"/>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H86" start="0" length="0">
      <dxf>
        <font>
          <sz val="10"/>
          <color theme="1"/>
          <name val="Calibri"/>
          <scheme val="minor"/>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I86" start="0" length="0">
      <dxf>
        <font>
          <sz val="10"/>
          <color theme="1"/>
          <name val="Calibri"/>
          <scheme val="minor"/>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J86" start="0" length="0">
      <dxf>
        <font>
          <sz val="10"/>
          <color theme="1"/>
          <name val="Calibri"/>
          <scheme val="minor"/>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K86" start="0" length="0">
      <dxf>
        <font>
          <sz val="10"/>
          <color theme="1"/>
          <name val="Calibri"/>
          <scheme val="minor"/>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L86" start="0" length="0">
      <dxf>
        <font>
          <sz val="10"/>
          <color theme="1"/>
          <name val="Calibri"/>
          <scheme val="minor"/>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M86" start="0" length="0">
      <dxf>
        <font>
          <sz val="10"/>
          <color theme="1"/>
          <name val="Calibri"/>
          <scheme val="minor"/>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N86" start="0" length="0">
      <dxf>
        <font>
          <sz val="10"/>
          <color theme="1"/>
          <name val="Calibri"/>
          <scheme val="minor"/>
        </font>
        <fill>
          <patternFill patternType="solid">
            <bgColor rgb="FF00FFFF"/>
          </patternFill>
        </fill>
        <alignment vertical="top" wrapText="1" readingOrder="0"/>
        <border outline="0">
          <left style="thin">
            <color indexed="64"/>
          </left>
          <right style="thin">
            <color indexed="64"/>
          </right>
          <top style="thin">
            <color indexed="64"/>
          </top>
          <bottom style="thin">
            <color indexed="64"/>
          </bottom>
        </border>
      </dxf>
    </rfmt>
    <rfmt sheetId="1" sqref="AO86" start="0" length="0">
      <dxf>
        <font>
          <sz val="11"/>
          <color auto="1"/>
          <name val="Calibri"/>
          <scheme val="minor"/>
        </font>
        <fill>
          <patternFill patternType="solid">
            <bgColor theme="0"/>
          </patternFill>
        </fill>
      </dxf>
    </rfmt>
    <rfmt sheetId="1" sqref="AP86" start="0" length="0">
      <dxf>
        <font>
          <sz val="11"/>
          <color auto="1"/>
          <name val="Calibri"/>
          <scheme val="minor"/>
        </font>
        <fill>
          <patternFill patternType="solid">
            <bgColor theme="0"/>
          </patternFill>
        </fill>
      </dxf>
    </rfmt>
  </rrc>
  <rcc rId="29831" sId="1">
    <oc r="L85" t="inlineStr">
      <is>
        <t>Contratar el estudio para el desarrollo de avaluos comerciales de lo bienes inmuebles del Departamento de Cundinamarca.</t>
      </is>
    </oc>
    <nc r="L85" t="inlineStr">
      <is>
        <t>CONTRATAR EL ESTUDIO PARA EL DESARROLLO DE AVALUOS COMERCIALES DE LOS BIENES INMUEBLES DEL DEPARTAMENTO DE CUNDINAMARCA.</t>
      </is>
    </nc>
  </rcc>
  <rcc rId="29832" sId="1">
    <oc r="N85" t="inlineStr">
      <is>
        <t>12 MESES</t>
      </is>
    </oc>
    <nc r="N85" t="inlineStr">
      <is>
        <t>11 MESES</t>
      </is>
    </nc>
  </rcc>
  <rcv guid="{B8F9BE5B-3007-463E-9E6E-C1CC1E78165A}" action="delete"/>
  <rdn rId="0" localSheetId="1" customView="1" name="Z_B8F9BE5B_3007_463E_9E6E_C1CC1E78165A_.wvu.FilterData" hidden="1" oldHidden="1">
    <formula>'PAA 2018 SG'!$A$10:$BM$40</formula>
    <oldFormula>'PAA 2018 SG'!$A$10:$BM$32</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20" sId="1" numFmtId="34">
    <oc r="Q97">
      <v>600000000</v>
    </oc>
    <nc r="Q97">
      <v>80000000</v>
    </nc>
  </rcc>
  <rfmt sheetId="1" sqref="A98" start="0" length="0">
    <dxf>
      <font>
        <b val="0"/>
        <sz val="10"/>
        <color auto="1"/>
      </font>
      <fill>
        <patternFill>
          <bgColor theme="6" tint="0.39997558519241921"/>
        </patternFill>
      </fill>
      <alignment vertical="center" readingOrder="0"/>
      <protection locked="0"/>
    </dxf>
  </rfmt>
  <rfmt sheetId="1" sqref="B98" start="0" length="0">
    <dxf>
      <font>
        <b val="0"/>
        <i/>
        <sz val="10"/>
        <color auto="1"/>
      </font>
      <numFmt numFmtId="30" formatCode="@"/>
      <fill>
        <patternFill>
          <bgColor theme="6" tint="0.39997558519241921"/>
        </patternFill>
      </fill>
      <alignment vertical="center" wrapText="0" readingOrder="0"/>
      <border outline="0">
        <left/>
        <right/>
        <top/>
        <bottom/>
      </border>
    </dxf>
  </rfmt>
  <rfmt sheetId="1" sqref="C98" start="0" length="0">
    <dxf>
      <font>
        <b val="0"/>
        <i/>
        <sz val="10"/>
        <color auto="1"/>
      </font>
      <numFmt numFmtId="30" formatCode="@"/>
      <fill>
        <patternFill>
          <bgColor theme="6" tint="0.39997558519241921"/>
        </patternFill>
      </fill>
      <alignment horizontal="center" vertical="center" wrapText="0" readingOrder="0"/>
      <border outline="0">
        <left/>
        <right/>
        <top/>
        <bottom/>
      </border>
    </dxf>
  </rfmt>
  <rfmt sheetId="1" sqref="D98" start="0" length="0">
    <dxf>
      <font>
        <b val="0"/>
        <i/>
        <sz val="10"/>
        <color auto="1"/>
      </font>
      <numFmt numFmtId="30" formatCode="@"/>
      <fill>
        <patternFill>
          <bgColor theme="6" tint="0.39997558519241921"/>
        </patternFill>
      </fill>
      <alignment horizontal="center" vertical="center" wrapText="0" readingOrder="0"/>
      <border outline="0">
        <left/>
        <right/>
        <top/>
        <bottom/>
      </border>
    </dxf>
  </rfmt>
  <rfmt sheetId="1" sqref="E98" start="0" length="0">
    <dxf>
      <font>
        <b val="0"/>
        <i/>
        <sz val="10"/>
        <color auto="1"/>
      </font>
      <numFmt numFmtId="30" formatCode="@"/>
      <fill>
        <patternFill>
          <bgColor theme="6" tint="0.39997558519241921"/>
        </patternFill>
      </fill>
      <alignment horizontal="center" vertical="center" wrapText="0" readingOrder="0"/>
      <border outline="0">
        <left/>
        <right/>
        <top/>
        <bottom/>
      </border>
    </dxf>
  </rfmt>
  <rfmt sheetId="1" sqref="F98" start="0" length="0">
    <dxf>
      <font>
        <b val="0"/>
        <sz val="10"/>
        <color auto="1"/>
      </font>
      <fill>
        <patternFill>
          <bgColor theme="6" tint="0.39997558519241921"/>
        </patternFill>
      </fill>
      <protection locked="0"/>
    </dxf>
  </rfmt>
  <rfmt sheetId="1" sqref="G98" start="0" length="0">
    <dxf>
      <font>
        <b val="0"/>
        <sz val="10"/>
        <color auto="1"/>
      </font>
      <fill>
        <patternFill>
          <bgColor theme="6" tint="0.39997558519241921"/>
        </patternFill>
      </fill>
      <protection locked="0"/>
    </dxf>
  </rfmt>
  <rfmt sheetId="1" sqref="H98" start="0" length="0">
    <dxf>
      <font>
        <b val="0"/>
        <sz val="10"/>
        <color auto="1"/>
      </font>
      <fill>
        <patternFill>
          <bgColor theme="6" tint="0.39997558519241921"/>
        </patternFill>
      </fill>
      <protection locked="0"/>
    </dxf>
  </rfmt>
  <rfmt sheetId="1" sqref="I98" start="0" length="0">
    <dxf>
      <font>
        <b val="0"/>
        <sz val="10"/>
        <color auto="1"/>
      </font>
      <fill>
        <patternFill>
          <bgColor theme="6" tint="0.39997558519241921"/>
        </patternFill>
      </fill>
      <protection locked="0"/>
    </dxf>
  </rfmt>
  <rfmt sheetId="1" sqref="J98" start="0" length="0">
    <dxf>
      <font>
        <b val="0"/>
        <sz val="11"/>
        <color theme="1"/>
        <name val="Calibri"/>
        <scheme val="minor"/>
      </font>
      <fill>
        <patternFill>
          <bgColor theme="6" tint="0.39997558519241921"/>
        </patternFill>
      </fill>
      <alignment horizontal="center" vertical="center" readingOrder="0"/>
    </dxf>
  </rfmt>
  <rfmt sheetId="1" s="1" sqref="K98" start="0" length="0">
    <dxf>
      <font>
        <b val="0"/>
        <sz val="11"/>
        <color theme="1"/>
        <name val="Calibri"/>
        <scheme val="minor"/>
      </font>
      <numFmt numFmtId="0" formatCode="General"/>
      <fill>
        <patternFill>
          <bgColor theme="6" tint="0.39997558519241921"/>
        </patternFill>
      </fill>
      <alignment horizontal="center" vertical="center" readingOrder="0"/>
      <border outline="0">
        <top/>
      </border>
    </dxf>
  </rfmt>
  <rfmt sheetId="1" s="1" sqref="L98" start="0" length="0">
    <dxf>
      <font>
        <sz val="10"/>
        <color theme="1"/>
        <name val="Calibri"/>
        <scheme val="minor"/>
      </font>
      <numFmt numFmtId="0" formatCode="General"/>
      <fill>
        <patternFill>
          <bgColor theme="6" tint="0.39997558519241921"/>
        </patternFill>
      </fill>
    </dxf>
  </rfmt>
  <rfmt sheetId="1" sqref="M98" start="0" length="0">
    <dxf>
      <font>
        <b val="0"/>
        <sz val="10"/>
        <color auto="1"/>
      </font>
      <fill>
        <patternFill>
          <bgColor theme="6" tint="0.39997558519241921"/>
        </patternFill>
      </fill>
      <alignment vertical="top" readingOrder="0"/>
    </dxf>
  </rfmt>
  <rfmt sheetId="1" sqref="N98" start="0" length="0">
    <dxf>
      <font>
        <b val="0"/>
        <sz val="10"/>
        <color auto="1"/>
      </font>
      <fill>
        <patternFill>
          <bgColor theme="6" tint="0.39997558519241921"/>
        </patternFill>
      </fill>
      <alignment horizontal="center" readingOrder="0"/>
    </dxf>
  </rfmt>
  <rfmt sheetId="1" s="1" sqref="O98" start="0" length="0">
    <dxf>
      <font>
        <sz val="11"/>
        <color theme="0"/>
        <name val="Calibri"/>
        <scheme val="minor"/>
      </font>
      <numFmt numFmtId="167" formatCode="_(&quot;$&quot;\ * #,##0.00_);_(&quot;$&quot;\ * \(#,##0.00\);_(&quot;$&quot;\ * &quot;-&quot;??_);_(@_)"/>
      <fill>
        <patternFill>
          <bgColor theme="6" tint="0.39997558519241921"/>
        </patternFill>
      </fill>
      <alignment horizontal="center" vertical="center" readingOrder="0"/>
    </dxf>
  </rfmt>
  <rfmt sheetId="1" s="1" sqref="P98" start="0" length="0">
    <dxf>
      <font>
        <sz val="11"/>
        <color theme="0"/>
        <name val="Calibri"/>
        <scheme val="minor"/>
      </font>
      <numFmt numFmtId="167" formatCode="_(&quot;$&quot;\ * #,##0.00_);_(&quot;$&quot;\ * \(#,##0.00\);_(&quot;$&quot;\ * &quot;-&quot;??_);_(@_)"/>
      <fill>
        <patternFill>
          <bgColor theme="6" tint="0.39997558519241921"/>
        </patternFill>
      </fill>
      <alignment horizontal="center" vertical="center" readingOrder="0"/>
    </dxf>
  </rfmt>
  <rfmt sheetId="1" sqref="Q98" start="0" length="0">
    <dxf>
      <font>
        <sz val="10"/>
        <color theme="0"/>
      </font>
      <fill>
        <patternFill>
          <bgColor theme="6" tint="0.39997558519241921"/>
        </patternFill>
      </fill>
      <alignment horizontal="center" vertical="center" readingOrder="0"/>
    </dxf>
  </rfmt>
  <rfmt sheetId="1" sqref="R98" start="0" length="0">
    <dxf>
      <font>
        <sz val="10"/>
        <color auto="1"/>
      </font>
      <fill>
        <patternFill>
          <bgColor theme="6" tint="0.39997558519241921"/>
        </patternFill>
      </fill>
      <alignment horizontal="center" vertical="center" readingOrder="0"/>
    </dxf>
  </rfmt>
  <rfmt sheetId="1" s="1" sqref="S98" start="0" length="0">
    <dxf>
      <font>
        <sz val="11"/>
        <color theme="1"/>
        <name val="Calibri"/>
        <scheme val="minor"/>
      </font>
      <fill>
        <patternFill>
          <bgColor theme="6" tint="0.39997558519241921"/>
        </patternFill>
      </fill>
      <alignment horizontal="center" vertical="center" readingOrder="0"/>
    </dxf>
  </rfmt>
  <rfmt sheetId="1" s="1" sqref="T98" start="0" length="0">
    <dxf>
      <font>
        <sz val="11"/>
        <color rgb="FF0070C0"/>
        <name val="Calibri"/>
        <scheme val="minor"/>
      </font>
      <numFmt numFmtId="176" formatCode="_-[$$-240A]\ * #,##0.00_ ;_-[$$-240A]\ * \-#,##0.00\ ;_-[$$-240A]\ * &quot;-&quot;??_ ;_-@_ "/>
      <fill>
        <patternFill>
          <bgColor theme="6" tint="0.39997558519241921"/>
        </patternFill>
      </fill>
      <alignment horizontal="center" vertical="center" readingOrder="0"/>
    </dxf>
  </rfmt>
  <rfmt sheetId="1" s="1" sqref="U98" start="0" length="0">
    <dxf>
      <font>
        <sz val="11"/>
        <color rgb="FF0070C0"/>
        <name val="Calibri"/>
        <scheme val="minor"/>
      </font>
      <numFmt numFmtId="35" formatCode="_-* #,##0.00\ _€_-;\-* #,##0.00\ _€_-;_-* &quot;-&quot;??\ _€_-;_-@_-"/>
      <fill>
        <patternFill>
          <bgColor theme="6" tint="0.39997558519241921"/>
        </patternFill>
      </fill>
      <alignment horizontal="center" vertical="center" readingOrder="0"/>
    </dxf>
  </rfmt>
  <rfmt sheetId="1" s="1" sqref="V98" start="0" length="0">
    <dxf>
      <font>
        <sz val="11"/>
        <color theme="1"/>
        <name val="Calibri"/>
        <scheme val="minor"/>
      </font>
      <numFmt numFmtId="0" formatCode="General"/>
      <fill>
        <patternFill>
          <bgColor theme="6" tint="0.39997558519241921"/>
        </patternFill>
      </fill>
      <alignment horizontal="center" readingOrder="0"/>
    </dxf>
  </rfmt>
  <rfmt sheetId="1" s="1" sqref="W98" start="0" length="0">
    <dxf>
      <font>
        <sz val="11"/>
        <color theme="1"/>
        <name val="Calibri"/>
        <scheme val="minor"/>
      </font>
      <numFmt numFmtId="0" formatCode="General"/>
      <fill>
        <patternFill>
          <bgColor theme="6" tint="0.39997558519241921"/>
        </patternFill>
      </fill>
      <alignment horizontal="center" readingOrder="0"/>
    </dxf>
  </rfmt>
  <rfmt sheetId="1" s="1" sqref="X98" start="0" length="0">
    <dxf>
      <font>
        <sz val="11"/>
        <color theme="1"/>
        <name val="Calibri"/>
        <scheme val="minor"/>
      </font>
      <numFmt numFmtId="0" formatCode="General"/>
      <fill>
        <patternFill>
          <bgColor theme="6" tint="0.39997558519241921"/>
        </patternFill>
      </fill>
      <alignment horizontal="center" readingOrder="0"/>
    </dxf>
  </rfmt>
  <rfmt sheetId="1" s="1" sqref="Y98" start="0" length="0">
    <dxf>
      <font>
        <b val="0"/>
        <sz val="11"/>
        <color theme="1"/>
        <name val="Calibri"/>
        <scheme val="minor"/>
      </font>
      <numFmt numFmtId="0" formatCode="General"/>
      <fill>
        <patternFill>
          <bgColor theme="6" tint="0.39997558519241921"/>
        </patternFill>
      </fill>
      <alignment horizontal="center" readingOrder="0"/>
    </dxf>
  </rfmt>
  <rfmt sheetId="1" s="1" sqref="Z98" start="0" length="0">
    <dxf>
      <font>
        <b val="0"/>
        <sz val="11"/>
        <color theme="1"/>
        <name val="Calibri"/>
        <scheme val="minor"/>
      </font>
      <numFmt numFmtId="0" formatCode="General"/>
      <fill>
        <patternFill>
          <bgColor theme="6" tint="0.39997558519241921"/>
        </patternFill>
      </fill>
      <alignment horizontal="center" readingOrder="0"/>
    </dxf>
  </rfmt>
  <rfmt sheetId="1" s="1" sqref="AA98" start="0" length="0">
    <dxf>
      <font>
        <b val="0"/>
        <sz val="11"/>
        <color theme="1"/>
        <name val="Calibri"/>
        <scheme val="minor"/>
      </font>
      <numFmt numFmtId="0" formatCode="General"/>
      <fill>
        <patternFill>
          <bgColor theme="6" tint="0.39997558519241921"/>
        </patternFill>
      </fill>
      <alignment horizontal="center" readingOrder="0"/>
    </dxf>
  </rfmt>
  <rfmt sheetId="1" s="1" sqref="AB98" start="0" length="0">
    <dxf>
      <font>
        <b val="0"/>
        <sz val="11"/>
        <color theme="1"/>
        <name val="Calibri"/>
        <scheme val="minor"/>
      </font>
      <numFmt numFmtId="0" formatCode="General"/>
      <fill>
        <patternFill>
          <bgColor theme="6" tint="0.39997558519241921"/>
        </patternFill>
      </fill>
      <alignment horizontal="center" readingOrder="0"/>
    </dxf>
  </rfmt>
  <rfmt sheetId="1" sqref="AC98" start="0" length="0">
    <dxf>
      <font>
        <b val="0"/>
        <sz val="10"/>
        <color auto="1"/>
      </font>
      <fill>
        <patternFill>
          <bgColor theme="6" tint="0.39997558519241921"/>
        </patternFill>
      </fill>
      <alignment horizontal="center" readingOrder="0"/>
    </dxf>
  </rfmt>
  <rfmt sheetId="1" sqref="AD98" start="0" length="0">
    <dxf>
      <font>
        <b val="0"/>
        <sz val="10"/>
        <color auto="1"/>
      </font>
      <fill>
        <patternFill>
          <bgColor theme="6" tint="0.39997558519241921"/>
        </patternFill>
      </fill>
      <alignment horizontal="center" readingOrder="0"/>
    </dxf>
  </rfmt>
  <rfmt sheetId="1" sqref="AE98" start="0" length="0">
    <dxf>
      <font>
        <b val="0"/>
        <sz val="10"/>
        <color auto="1"/>
      </font>
      <fill>
        <patternFill>
          <bgColor theme="6" tint="0.39997558519241921"/>
        </patternFill>
      </fill>
      <alignment horizontal="center" readingOrder="0"/>
    </dxf>
  </rfmt>
  <rfmt sheetId="1" sqref="AF98" start="0" length="0">
    <dxf>
      <font>
        <b val="0"/>
        <sz val="10"/>
        <color auto="1"/>
      </font>
      <fill>
        <patternFill>
          <bgColor theme="6" tint="0.39997558519241921"/>
        </patternFill>
      </fill>
      <alignment horizontal="center" readingOrder="0"/>
    </dxf>
  </rfmt>
  <rfmt sheetId="1" sqref="AG98" start="0" length="0">
    <dxf>
      <font>
        <b val="0"/>
        <sz val="10"/>
        <color auto="1"/>
      </font>
      <fill>
        <patternFill>
          <bgColor theme="6" tint="0.39997558519241921"/>
        </patternFill>
      </fill>
      <alignment horizontal="center" readingOrder="0"/>
    </dxf>
  </rfmt>
  <rfmt sheetId="1" sqref="AH98" start="0" length="0">
    <dxf>
      <font>
        <b val="0"/>
        <sz val="10"/>
        <color auto="1"/>
      </font>
      <fill>
        <patternFill>
          <bgColor theme="6" tint="0.39997558519241921"/>
        </patternFill>
      </fill>
      <alignment horizontal="center" readingOrder="0"/>
    </dxf>
  </rfmt>
  <rfmt sheetId="1" sqref="AI98" start="0" length="0">
    <dxf>
      <font>
        <b val="0"/>
        <sz val="10"/>
        <color auto="1"/>
      </font>
      <fill>
        <patternFill>
          <bgColor theme="6" tint="0.39997558519241921"/>
        </patternFill>
      </fill>
      <alignment horizontal="center" readingOrder="0"/>
    </dxf>
  </rfmt>
  <rfmt sheetId="1" sqref="AJ98" start="0" length="0">
    <dxf>
      <font>
        <b val="0"/>
        <sz val="10"/>
        <color auto="1"/>
      </font>
      <fill>
        <patternFill>
          <bgColor theme="6" tint="0.39997558519241921"/>
        </patternFill>
      </fill>
      <alignment horizontal="center" readingOrder="0"/>
    </dxf>
  </rfmt>
  <rfmt sheetId="1" sqref="AK98" start="0" length="0">
    <dxf>
      <font>
        <b val="0"/>
        <sz val="10"/>
        <color auto="1"/>
      </font>
      <fill>
        <patternFill>
          <bgColor theme="6" tint="0.39997558519241921"/>
        </patternFill>
      </fill>
      <alignment horizontal="center" readingOrder="0"/>
    </dxf>
  </rfmt>
  <rfmt sheetId="1" sqref="AL98" start="0" length="0">
    <dxf>
      <font>
        <b val="0"/>
        <sz val="10"/>
        <color auto="1"/>
      </font>
      <fill>
        <patternFill>
          <bgColor theme="6" tint="0.39997558519241921"/>
        </patternFill>
      </fill>
      <alignment horizontal="center" readingOrder="0"/>
    </dxf>
  </rfmt>
  <rfmt sheetId="1" sqref="AM98" start="0" length="0">
    <dxf>
      <font>
        <b val="0"/>
        <sz val="10"/>
        <color auto="1"/>
      </font>
      <fill>
        <patternFill>
          <bgColor theme="6" tint="0.39997558519241921"/>
        </patternFill>
      </fill>
      <alignment horizontal="center" readingOrder="0"/>
    </dxf>
  </rfmt>
  <rfmt sheetId="1" sqref="AN98" start="0" length="0">
    <dxf>
      <font>
        <b val="0"/>
        <sz val="10"/>
        <color auto="1"/>
      </font>
      <fill>
        <patternFill>
          <bgColor theme="6" tint="0.39997558519241921"/>
        </patternFill>
      </fill>
      <alignment horizontal="center" readingOrder="0"/>
    </dxf>
  </rfmt>
  <rcc rId="30621" sId="1">
    <nc r="Q98">
      <f>SUM(Q97)</f>
    </nc>
  </rcc>
  <rcc rId="30622" sId="1" numFmtId="34">
    <nc r="P98">
      <v>80000000</v>
    </nc>
  </rcc>
  <rcc rId="30623" sId="1">
    <nc r="O98">
      <f>+P98-Q98</f>
    </nc>
  </rcc>
  <rfmt sheetId="1" sqref="A99" start="0" length="0">
    <dxf>
      <font>
        <b/>
        <sz val="12"/>
        <color auto="1"/>
      </font>
      <fill>
        <patternFill>
          <bgColor theme="7" tint="0.39997558519241921"/>
        </patternFill>
      </fill>
      <alignment vertical="center" readingOrder="0"/>
    </dxf>
  </rfmt>
  <rfmt sheetId="1" sqref="B99" start="0" length="0">
    <dxf>
      <font>
        <b/>
        <sz val="12"/>
        <color auto="1"/>
      </font>
      <fill>
        <patternFill>
          <bgColor theme="7" tint="0.39997558519241921"/>
        </patternFill>
      </fill>
      <alignment vertical="center" readingOrder="0"/>
    </dxf>
  </rfmt>
  <rfmt sheetId="1" sqref="C99" start="0" length="0">
    <dxf>
      <font>
        <b/>
        <sz val="12"/>
        <color auto="1"/>
      </font>
      <fill>
        <patternFill>
          <bgColor theme="7" tint="0.39997558519241921"/>
        </patternFill>
      </fill>
      <alignment vertical="center" readingOrder="0"/>
    </dxf>
  </rfmt>
  <rfmt sheetId="1" sqref="D99" start="0" length="0">
    <dxf>
      <font>
        <b/>
        <sz val="12"/>
        <color auto="1"/>
      </font>
      <fill>
        <patternFill>
          <bgColor theme="7" tint="0.39997558519241921"/>
        </patternFill>
      </fill>
      <alignment vertical="center" readingOrder="0"/>
    </dxf>
  </rfmt>
  <rfmt sheetId="1" sqref="E99" start="0" length="0">
    <dxf>
      <font>
        <b/>
        <sz val="10"/>
        <color auto="1"/>
      </font>
      <fill>
        <patternFill>
          <bgColor theme="7" tint="0.39997558519241921"/>
        </patternFill>
      </fill>
      <alignment vertical="center" readingOrder="0"/>
    </dxf>
  </rfmt>
  <rfmt sheetId="1" sqref="F99" start="0" length="0">
    <dxf>
      <font>
        <b/>
        <sz val="10"/>
        <color auto="1"/>
      </font>
      <fill>
        <patternFill>
          <bgColor theme="7" tint="0.39997558519241921"/>
        </patternFill>
      </fill>
    </dxf>
  </rfmt>
  <rfmt sheetId="1" sqref="G99" start="0" length="0">
    <dxf>
      <font>
        <b/>
        <sz val="10"/>
        <color auto="1"/>
      </font>
      <fill>
        <patternFill>
          <bgColor theme="7" tint="0.39997558519241921"/>
        </patternFill>
      </fill>
    </dxf>
  </rfmt>
  <rfmt sheetId="1" sqref="H99" start="0" length="0">
    <dxf>
      <font>
        <b/>
        <sz val="10"/>
        <color auto="1"/>
      </font>
      <fill>
        <patternFill>
          <bgColor theme="7" tint="0.39997558519241921"/>
        </patternFill>
      </fill>
    </dxf>
  </rfmt>
  <rfmt sheetId="1" sqref="I99" start="0" length="0">
    <dxf>
      <font>
        <b/>
        <sz val="10"/>
        <color auto="1"/>
      </font>
      <fill>
        <patternFill>
          <bgColor theme="7" tint="0.39997558519241921"/>
        </patternFill>
      </fill>
    </dxf>
  </rfmt>
  <rfmt sheetId="1" sqref="J99" start="0" length="0">
    <dxf>
      <font>
        <b/>
        <sz val="10"/>
        <color auto="1"/>
      </font>
      <fill>
        <patternFill>
          <bgColor theme="7" tint="0.39997558519241921"/>
        </patternFill>
      </fill>
    </dxf>
  </rfmt>
  <rfmt sheetId="1" sqref="K99" start="0" length="0">
    <dxf>
      <font>
        <b/>
        <sz val="10"/>
        <color auto="1"/>
      </font>
      <fill>
        <patternFill>
          <bgColor theme="7" tint="0.39997558519241921"/>
        </patternFill>
      </fill>
      <alignment vertical="bottom" wrapText="0" readingOrder="0"/>
    </dxf>
  </rfmt>
  <rfmt sheetId="1" sqref="L99" start="0" length="0">
    <dxf>
      <font>
        <sz val="10"/>
        <color auto="1"/>
      </font>
      <fill>
        <patternFill>
          <bgColor theme="7" tint="0.39997558519241921"/>
        </patternFill>
      </fill>
    </dxf>
  </rfmt>
  <rfmt sheetId="1" sqref="M99" start="0" length="0">
    <dxf>
      <font>
        <b/>
        <sz val="10"/>
        <color auto="1"/>
      </font>
      <fill>
        <patternFill>
          <bgColor theme="7" tint="0.39997558519241921"/>
        </patternFill>
      </fill>
    </dxf>
  </rfmt>
  <rfmt sheetId="1" sqref="N99" start="0" length="0">
    <dxf>
      <font>
        <b/>
        <sz val="10"/>
        <color auto="1"/>
      </font>
      <fill>
        <patternFill>
          <bgColor theme="7" tint="0.39997558519241921"/>
        </patternFill>
      </fill>
    </dxf>
  </rfmt>
  <rfmt sheetId="1" sqref="O99" start="0" length="0">
    <dxf>
      <font>
        <b/>
        <sz val="10"/>
        <color theme="0"/>
      </font>
      <numFmt numFmtId="167" formatCode="_(&quot;$&quot;\ * #,##0.00_);_(&quot;$&quot;\ * \(#,##0.00\);_(&quot;$&quot;\ * &quot;-&quot;??_);_(@_)"/>
      <fill>
        <patternFill>
          <bgColor theme="7" tint="0.39997558519241921"/>
        </patternFill>
      </fill>
    </dxf>
  </rfmt>
  <rfmt sheetId="1" sqref="P99" start="0" length="0">
    <dxf>
      <font>
        <color theme="0"/>
      </font>
      <fill>
        <patternFill>
          <bgColor theme="7" tint="0.39997558519241921"/>
        </patternFill>
      </fill>
    </dxf>
  </rfmt>
  <rfmt sheetId="1" sqref="Q99" start="0" length="0">
    <dxf>
      <font>
        <sz val="10"/>
        <color theme="0"/>
      </font>
      <fill>
        <patternFill>
          <bgColor theme="7" tint="0.39997558519241921"/>
        </patternFill>
      </fill>
    </dxf>
  </rfmt>
  <rfmt sheetId="1" sqref="R99" start="0" length="0">
    <dxf>
      <font>
        <sz val="10"/>
        <color auto="1"/>
      </font>
      <fill>
        <patternFill>
          <bgColor theme="7" tint="0.39997558519241921"/>
        </patternFill>
      </fill>
    </dxf>
  </rfmt>
  <rfmt sheetId="1" sqref="S99" start="0" length="0">
    <dxf>
      <font>
        <b/>
        <sz val="10"/>
        <color auto="1"/>
      </font>
      <numFmt numFmtId="167" formatCode="_(&quot;$&quot;\ * #,##0.00_);_(&quot;$&quot;\ * \(#,##0.00\);_(&quot;$&quot;\ * &quot;-&quot;??_);_(@_)"/>
      <fill>
        <patternFill>
          <bgColor theme="7" tint="0.39997558519241921"/>
        </patternFill>
      </fill>
    </dxf>
  </rfmt>
  <rfmt sheetId="1" sqref="T99" start="0" length="0">
    <dxf>
      <font>
        <b/>
        <sz val="10"/>
        <color auto="1"/>
      </font>
      <numFmt numFmtId="167" formatCode="_(&quot;$&quot;\ * #,##0.00_);_(&quot;$&quot;\ * \(#,##0.00\);_(&quot;$&quot;\ * &quot;-&quot;??_);_(@_)"/>
      <fill>
        <patternFill>
          <bgColor theme="7" tint="0.39997558519241921"/>
        </patternFill>
      </fill>
    </dxf>
  </rfmt>
  <rfmt sheetId="1" sqref="U99" start="0" length="0">
    <dxf>
      <font>
        <b/>
        <sz val="10"/>
        <color auto="1"/>
      </font>
      <numFmt numFmtId="167" formatCode="_(&quot;$&quot;\ * #,##0.00_);_(&quot;$&quot;\ * \(#,##0.00\);_(&quot;$&quot;\ * &quot;-&quot;??_);_(@_)"/>
      <fill>
        <patternFill>
          <bgColor theme="7" tint="0.39997558519241921"/>
        </patternFill>
      </fill>
      <alignment horizontal="center" vertical="center" readingOrder="0"/>
    </dxf>
  </rfmt>
  <rfmt sheetId="1" sqref="V99" start="0" length="0">
    <dxf>
      <font>
        <sz val="11"/>
        <color theme="1"/>
        <name val="Calibri"/>
        <scheme val="minor"/>
      </font>
      <fill>
        <patternFill>
          <bgColor theme="7" tint="0.39997558519241921"/>
        </patternFill>
      </fill>
      <alignment wrapText="0" readingOrder="0"/>
    </dxf>
  </rfmt>
  <rfmt sheetId="1" sqref="W99" start="0" length="0">
    <dxf>
      <font>
        <b/>
        <sz val="10"/>
        <color auto="1"/>
      </font>
      <fill>
        <patternFill>
          <bgColor theme="7" tint="0.39997558519241921"/>
        </patternFill>
      </fill>
    </dxf>
  </rfmt>
  <rfmt sheetId="1" sqref="X99" start="0" length="0">
    <dxf>
      <font>
        <b/>
        <sz val="10"/>
        <color auto="1"/>
      </font>
      <fill>
        <patternFill>
          <bgColor theme="7" tint="0.39997558519241921"/>
        </patternFill>
      </fill>
    </dxf>
  </rfmt>
  <rfmt sheetId="1" sqref="Y99" start="0" length="0">
    <dxf>
      <font>
        <b/>
        <sz val="10"/>
        <color auto="1"/>
      </font>
      <fill>
        <patternFill>
          <bgColor theme="7" tint="0.39997558519241921"/>
        </patternFill>
      </fill>
      <alignment horizontal="center" readingOrder="0"/>
    </dxf>
  </rfmt>
  <rfmt sheetId="1" sqref="Z99" start="0" length="0">
    <dxf>
      <font>
        <b/>
        <sz val="10"/>
        <color auto="1"/>
      </font>
      <fill>
        <patternFill>
          <bgColor theme="7" tint="0.39997558519241921"/>
        </patternFill>
      </fill>
    </dxf>
  </rfmt>
  <rfmt sheetId="1" sqref="AA99" start="0" length="0">
    <dxf>
      <font>
        <b/>
        <sz val="10"/>
        <color auto="1"/>
      </font>
      <fill>
        <patternFill>
          <bgColor theme="7" tint="0.39997558519241921"/>
        </patternFill>
      </fill>
    </dxf>
  </rfmt>
  <rfmt sheetId="1" sqref="AB99" start="0" length="0">
    <dxf>
      <font>
        <sz val="10"/>
        <color auto="1"/>
      </font>
      <fill>
        <patternFill>
          <bgColor theme="7" tint="0.39997558519241921"/>
        </patternFill>
      </fill>
      <alignment vertical="top" readingOrder="0"/>
    </dxf>
  </rfmt>
  <rfmt sheetId="1" s="1" sqref="AC99" start="0" length="0">
    <dxf>
      <font>
        <b/>
        <sz val="11"/>
        <color auto="1"/>
        <name val="Calibri"/>
        <scheme val="minor"/>
      </font>
      <numFmt numFmtId="171" formatCode="_(&quot;$&quot;\ * #,##0_);_(&quot;$&quot;\ * \(#,##0\);_(&quot;$&quot;\ * &quot;-&quot;??_);_(@_)"/>
      <fill>
        <patternFill>
          <bgColor theme="7" tint="0.39997558519241921"/>
        </patternFill>
      </fill>
      <alignment vertical="bottom" readingOrder="0"/>
    </dxf>
  </rfmt>
  <rfmt sheetId="1" s="1" sqref="AD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E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F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G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H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I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J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K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L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M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fmt sheetId="1" s="1" sqref="AN99" start="0" length="0">
    <dxf>
      <font>
        <b/>
        <sz val="11"/>
        <color auto="1"/>
        <name val="Calibri"/>
        <scheme val="minor"/>
      </font>
      <numFmt numFmtId="171" formatCode="_(&quot;$&quot;\ * #,##0_);_(&quot;$&quot;\ * \(#,##0\);_(&quot;$&quot;\ * &quot;-&quot;??_);_(@_)"/>
      <fill>
        <patternFill>
          <bgColor theme="7" tint="0.39997558519241921"/>
        </patternFill>
      </fill>
      <alignment horizontal="center" readingOrder="0"/>
    </dxf>
  </rfmt>
  <rcc rId="30624" sId="1">
    <nc r="Q99">
      <f>+Q98+Q96</f>
    </nc>
  </rcc>
  <rcc rId="30625" sId="1" numFmtId="34">
    <nc r="P99">
      <v>2973013000</v>
    </nc>
  </rcc>
  <rcc rId="30626" sId="1">
    <nc r="O99">
      <f>+P99-Q99</f>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27" sId="1">
    <nc r="M67" t="inlineStr">
      <is>
        <t>MARZO</t>
      </is>
    </nc>
  </rcc>
  <rcc rId="30628" sId="1">
    <nc r="N67" t="inlineStr">
      <is>
        <t>10 MESES</t>
      </is>
    </nc>
  </rcc>
  <rcc rId="30629" sId="1" numFmtId="34">
    <oc r="Q67">
      <v>60000000</v>
    </oc>
    <nc r="Q67">
      <v>100000000</v>
    </nc>
  </rcc>
  <rcc rId="30630" sId="1" numFmtId="34">
    <oc r="Q73">
      <v>770000000</v>
    </oc>
    <nc r="Q73">
      <v>780000000</v>
    </nc>
  </rcc>
  <rcc rId="30631" sId="1" numFmtId="34">
    <oc r="Q74">
      <v>30000000</v>
    </oc>
    <nc r="Q74">
      <v>20000000</v>
    </nc>
  </rcc>
  <rcc rId="30632" sId="1">
    <nc r="R56">
      <f>+Q57+Q58+Q59+Q60</f>
    </nc>
  </rcc>
  <rcc rId="30633" sId="1">
    <nc r="R55">
      <f>+Q56-R56</f>
    </nc>
  </rcc>
  <rfmt sheetId="1" sqref="A101" start="0" length="0">
    <dxf>
      <font>
        <sz val="10"/>
        <color theme="1"/>
        <name val="Calibri"/>
        <scheme val="minor"/>
      </font>
      <fill>
        <patternFill>
          <bgColor theme="6" tint="0.39997558519241921"/>
        </patternFill>
      </fill>
      <alignment vertical="center" wrapText="1" readingOrder="0"/>
      <protection locked="0"/>
    </dxf>
  </rfmt>
  <rfmt sheetId="1" sqref="B101" start="0" length="0">
    <dxf>
      <font>
        <i/>
        <sz val="10"/>
        <color auto="1"/>
        <name val="Calibri"/>
        <scheme val="minor"/>
      </font>
      <numFmt numFmtId="30" formatCode="@"/>
      <fill>
        <patternFill>
          <bgColor theme="6" tint="0.39997558519241921"/>
        </patternFill>
      </fill>
      <alignment vertical="center" readingOrder="0"/>
      <border outline="0">
        <left/>
        <right/>
        <top/>
        <bottom/>
      </border>
    </dxf>
  </rfmt>
  <rfmt sheetId="1" sqref="C101" start="0" length="0">
    <dxf>
      <font>
        <i/>
        <sz val="10"/>
        <color auto="1"/>
        <name val="Calibri"/>
        <scheme val="minor"/>
      </font>
      <numFmt numFmtId="30" formatCode="@"/>
      <fill>
        <patternFill>
          <bgColor theme="6" tint="0.39997558519241921"/>
        </patternFill>
      </fill>
      <alignment horizontal="center" vertical="center" readingOrder="0"/>
      <border outline="0">
        <left/>
        <right/>
        <top/>
        <bottom/>
      </border>
    </dxf>
  </rfmt>
  <rfmt sheetId="1" sqref="D101" start="0" length="0">
    <dxf>
      <font>
        <i/>
        <sz val="10"/>
        <color auto="1"/>
        <name val="Calibri"/>
        <scheme val="minor"/>
      </font>
      <numFmt numFmtId="30" formatCode="@"/>
      <fill>
        <patternFill>
          <bgColor theme="6" tint="0.39997558519241921"/>
        </patternFill>
      </fill>
      <alignment horizontal="center" vertical="center" readingOrder="0"/>
      <border outline="0">
        <left/>
        <right/>
        <top/>
        <bottom/>
      </border>
    </dxf>
  </rfmt>
  <rfmt sheetId="1" sqref="E101" start="0" length="0">
    <dxf>
      <font>
        <i/>
        <sz val="10"/>
        <color auto="1"/>
        <name val="Calibri"/>
        <scheme val="minor"/>
      </font>
      <numFmt numFmtId="30" formatCode="@"/>
      <fill>
        <patternFill>
          <bgColor theme="6" tint="0.39997558519241921"/>
        </patternFill>
      </fill>
      <alignment horizontal="center" vertical="center" readingOrder="0"/>
      <border outline="0">
        <left/>
        <right/>
        <top/>
        <bottom/>
      </border>
    </dxf>
  </rfmt>
  <rfmt sheetId="1" sqref="F101" start="0" length="0">
    <dxf>
      <font>
        <sz val="10"/>
        <color theme="1"/>
        <name val="Calibri"/>
        <scheme val="minor"/>
      </font>
      <fill>
        <patternFill>
          <bgColor theme="6" tint="0.39997558519241921"/>
        </patternFill>
      </fill>
      <alignment vertical="top" wrapText="1" readingOrder="0"/>
      <protection locked="0"/>
    </dxf>
  </rfmt>
  <rfmt sheetId="1" sqref="G101" start="0" length="0">
    <dxf>
      <font>
        <sz val="10"/>
        <color theme="1"/>
        <name val="Calibri"/>
        <scheme val="minor"/>
      </font>
      <fill>
        <patternFill>
          <bgColor theme="6" tint="0.39997558519241921"/>
        </patternFill>
      </fill>
      <alignment vertical="top" wrapText="1" readingOrder="0"/>
      <protection locked="0"/>
    </dxf>
  </rfmt>
  <rfmt sheetId="1" sqref="H101" start="0" length="0">
    <dxf>
      <font>
        <sz val="10"/>
        <color theme="1"/>
        <name val="Calibri"/>
        <scheme val="minor"/>
      </font>
      <fill>
        <patternFill>
          <bgColor theme="6" tint="0.39997558519241921"/>
        </patternFill>
      </fill>
      <alignment vertical="top" wrapText="1" readingOrder="0"/>
      <protection locked="0"/>
    </dxf>
  </rfmt>
  <rfmt sheetId="1" sqref="I101" start="0" length="0">
    <dxf>
      <font>
        <sz val="10"/>
        <color theme="1"/>
        <name val="Calibri"/>
        <scheme val="minor"/>
      </font>
      <fill>
        <patternFill>
          <bgColor theme="6" tint="0.39997558519241921"/>
        </patternFill>
      </fill>
      <alignment wrapText="1" readingOrder="0"/>
      <protection locked="0"/>
    </dxf>
  </rfmt>
  <rfmt sheetId="1" sqref="J101" start="0" length="0">
    <dxf>
      <fill>
        <patternFill>
          <bgColor theme="6" tint="0.39997558519241921"/>
        </patternFill>
      </fill>
      <alignment horizontal="center" vertical="center" wrapText="1" readingOrder="0"/>
    </dxf>
  </rfmt>
  <rfmt sheetId="1" sqref="K101" start="0" length="0">
    <dxf>
      <fill>
        <patternFill>
          <bgColor theme="6" tint="0.39997558519241921"/>
        </patternFill>
      </fill>
      <alignment horizontal="center" vertical="center" wrapText="1" readingOrder="0"/>
      <border outline="0">
        <top/>
      </border>
    </dxf>
  </rfmt>
  <rfmt sheetId="1" sqref="L101" start="0" length="0">
    <dxf>
      <font>
        <sz val="10"/>
        <color theme="1"/>
        <name val="Calibri"/>
        <scheme val="minor"/>
      </font>
      <fill>
        <patternFill>
          <bgColor theme="6" tint="0.39997558519241921"/>
        </patternFill>
      </fill>
      <alignment horizontal="center" vertical="center" wrapText="1" readingOrder="0"/>
    </dxf>
  </rfmt>
  <rfmt sheetId="1" sqref="M101" start="0" length="0">
    <dxf>
      <font>
        <sz val="10"/>
        <color theme="1"/>
        <name val="Calibri"/>
        <scheme val="minor"/>
      </font>
      <fill>
        <patternFill>
          <bgColor theme="6" tint="0.39997558519241921"/>
        </patternFill>
      </fill>
      <alignment horizontal="center" vertical="top" wrapText="1" readingOrder="0"/>
    </dxf>
  </rfmt>
  <rfmt sheetId="1" sqref="N101" start="0" length="0">
    <dxf>
      <font>
        <sz val="10"/>
        <color theme="1"/>
        <name val="Calibri"/>
        <scheme val="minor"/>
      </font>
      <fill>
        <patternFill>
          <bgColor theme="6" tint="0.39997558519241921"/>
        </patternFill>
      </fill>
      <alignment horizontal="center" vertical="top" wrapText="1" readingOrder="0"/>
    </dxf>
  </rfmt>
  <rfmt sheetId="1" s="1" sqref="O101" start="0" length="0">
    <dxf>
      <font>
        <b/>
        <sz val="11"/>
        <color theme="0"/>
        <name val="Calibri"/>
        <scheme val="minor"/>
      </font>
      <numFmt numFmtId="167" formatCode="_(&quot;$&quot;\ * #,##0.00_);_(&quot;$&quot;\ * \(#,##0.00\);_(&quot;$&quot;\ * &quot;-&quot;??_);_(@_)"/>
      <fill>
        <patternFill>
          <bgColor theme="6" tint="0.39997558519241921"/>
        </patternFill>
      </fill>
      <alignment horizontal="center" wrapText="1" indent="0" readingOrder="0"/>
    </dxf>
  </rfmt>
  <rfmt sheetId="1" s="1" sqref="P101"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wrapText="1" readingOrder="0"/>
    </dxf>
  </rfmt>
  <rfmt sheetId="1" s="1" sqref="Q101"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wrapText="1" readingOrder="0"/>
    </dxf>
  </rfmt>
  <rfmt sheetId="1" s="1" sqref="R101" start="0" length="0">
    <dxf>
      <font>
        <b/>
        <sz val="11"/>
        <color theme="1"/>
        <name val="Calibri"/>
        <scheme val="minor"/>
      </font>
      <numFmt numFmtId="167" formatCode="_(&quot;$&quot;\ * #,##0.00_);_(&quot;$&quot;\ * \(#,##0.00\);_(&quot;$&quot;\ * &quot;-&quot;??_);_(@_)"/>
      <fill>
        <patternFill>
          <bgColor theme="6" tint="0.39997558519241921"/>
        </patternFill>
      </fill>
      <alignment horizontal="center" vertical="center" wrapText="1" readingOrder="0"/>
    </dxf>
  </rfmt>
  <rfmt sheetId="1" sqref="S101" start="0" length="0">
    <dxf>
      <font>
        <b/>
        <sz val="11"/>
        <color theme="1"/>
        <name val="Calibri"/>
        <scheme val="minor"/>
      </font>
      <numFmt numFmtId="167" formatCode="_(&quot;$&quot;\ * #,##0.00_);_(&quot;$&quot;\ * \(#,##0.00\);_(&quot;$&quot;\ * &quot;-&quot;??_);_(@_)"/>
      <fill>
        <patternFill>
          <bgColor theme="6" tint="0.39997558519241921"/>
        </patternFill>
      </fill>
      <alignment wrapText="1" readingOrder="0"/>
    </dxf>
  </rfmt>
  <rfmt sheetId="1" sqref="T101" start="0" length="0">
    <dxf>
      <font>
        <b/>
        <sz val="11"/>
        <color rgb="FF0070C0"/>
        <name val="Calibri"/>
        <scheme val="minor"/>
      </font>
      <numFmt numFmtId="176" formatCode="_-[$$-240A]\ * #,##0.00_ ;_-[$$-240A]\ * \-#,##0.00\ ;_-[$$-240A]\ * &quot;-&quot;??_ ;_-@_ "/>
      <fill>
        <patternFill>
          <bgColor theme="6" tint="0.39997558519241921"/>
        </patternFill>
      </fill>
      <alignment wrapText="1" readingOrder="0"/>
    </dxf>
  </rfmt>
  <rfmt sheetId="1" sqref="U101" start="0" length="0">
    <dxf>
      <font>
        <b/>
        <sz val="11"/>
        <color rgb="FF0070C0"/>
        <name val="Calibri"/>
        <scheme val="minor"/>
      </font>
      <numFmt numFmtId="35" formatCode="_-* #,##0.00\ _€_-;\-* #,##0.00\ _€_-;_-* &quot;-&quot;??\ _€_-;_-@_-"/>
      <fill>
        <patternFill>
          <bgColor theme="6" tint="0.39997558519241921"/>
        </patternFill>
      </fill>
      <alignment horizontal="center" vertical="center" wrapText="1" readingOrder="0"/>
    </dxf>
  </rfmt>
  <rfmt sheetId="1" sqref="V101" start="0" length="0">
    <dxf>
      <font>
        <b/>
        <sz val="11"/>
        <color theme="1"/>
        <name val="Calibri"/>
        <scheme val="minor"/>
      </font>
      <fill>
        <patternFill>
          <bgColor theme="6" tint="0.39997558519241921"/>
        </patternFill>
      </fill>
      <alignment horizontal="center" wrapText="1" readingOrder="0"/>
    </dxf>
  </rfmt>
  <rfmt sheetId="1" sqref="W101" start="0" length="0">
    <dxf>
      <font>
        <b/>
        <sz val="11"/>
        <color theme="1"/>
        <name val="Calibri"/>
        <scheme val="minor"/>
      </font>
      <fill>
        <patternFill>
          <bgColor theme="6" tint="0.39997558519241921"/>
        </patternFill>
      </fill>
      <alignment horizontal="center" wrapText="1" readingOrder="0"/>
    </dxf>
  </rfmt>
  <rfmt sheetId="1" sqref="X101" start="0" length="0">
    <dxf>
      <font>
        <b/>
        <sz val="11"/>
        <color theme="1"/>
        <name val="Calibri"/>
        <scheme val="minor"/>
      </font>
      <fill>
        <patternFill>
          <bgColor theme="6" tint="0.39997558519241921"/>
        </patternFill>
      </fill>
      <alignment wrapText="1" readingOrder="0"/>
    </dxf>
  </rfmt>
  <rfmt sheetId="1" sqref="Y101" start="0" length="0">
    <dxf>
      <fill>
        <patternFill>
          <bgColor theme="6" tint="0.39997558519241921"/>
        </patternFill>
      </fill>
      <alignment wrapText="1" readingOrder="0"/>
    </dxf>
  </rfmt>
  <rfmt sheetId="1" sqref="Z101" start="0" length="0">
    <dxf>
      <fill>
        <patternFill>
          <bgColor theme="6" tint="0.39997558519241921"/>
        </patternFill>
      </fill>
      <alignment horizontal="center" wrapText="1" readingOrder="0"/>
    </dxf>
  </rfmt>
  <rfmt sheetId="1" sqref="AA101" start="0" length="0">
    <dxf>
      <fill>
        <patternFill>
          <bgColor theme="6" tint="0.39997558519241921"/>
        </patternFill>
      </fill>
      <alignment horizontal="center" wrapText="1" readingOrder="0"/>
    </dxf>
  </rfmt>
  <rfmt sheetId="1" sqref="AB101" start="0" length="0">
    <dxf>
      <fill>
        <patternFill>
          <bgColor theme="6" tint="0.39997558519241921"/>
        </patternFill>
      </fill>
      <alignment horizontal="center" vertical="center" wrapText="1" readingOrder="0"/>
    </dxf>
  </rfmt>
  <rfmt sheetId="1" s="1" sqref="AC101" start="0" length="0">
    <dxf>
      <numFmt numFmtId="167" formatCode="_(&quot;$&quot;\ * #,##0.00_);_(&quot;$&quot;\ * \(#,##0.00\);_(&quot;$&quot;\ * &quot;-&quot;??_);_(@_)"/>
      <fill>
        <patternFill>
          <bgColor theme="6" tint="0.39997558519241921"/>
        </patternFill>
      </fill>
      <alignment horizontal="center" vertical="center" wrapText="1" readingOrder="0"/>
    </dxf>
  </rfmt>
  <rfmt sheetId="1" s="1" sqref="AD101" start="0" length="0">
    <dxf>
      <numFmt numFmtId="167" formatCode="_(&quot;$&quot;\ * #,##0.00_);_(&quot;$&quot;\ * \(#,##0.00\);_(&quot;$&quot;\ * &quot;-&quot;??_);_(@_)"/>
      <fill>
        <patternFill>
          <bgColor theme="6" tint="0.39997558519241921"/>
        </patternFill>
      </fill>
      <alignment horizontal="center" vertical="center" wrapText="1" readingOrder="0"/>
    </dxf>
  </rfmt>
  <rfmt sheetId="1" s="1" sqref="AE101" start="0" length="0">
    <dxf>
      <numFmt numFmtId="167" formatCode="_(&quot;$&quot;\ * #,##0.00_);_(&quot;$&quot;\ * \(#,##0.00\);_(&quot;$&quot;\ * &quot;-&quot;??_);_(@_)"/>
      <fill>
        <patternFill>
          <bgColor theme="6" tint="0.39997558519241921"/>
        </patternFill>
      </fill>
      <alignment horizontal="center" vertical="center" wrapText="1" readingOrder="0"/>
    </dxf>
  </rfmt>
  <rfmt sheetId="1" s="1" sqref="AF101" start="0" length="0">
    <dxf>
      <numFmt numFmtId="167" formatCode="_(&quot;$&quot;\ * #,##0.00_);_(&quot;$&quot;\ * \(#,##0.00\);_(&quot;$&quot;\ * &quot;-&quot;??_);_(@_)"/>
      <fill>
        <patternFill>
          <bgColor theme="6" tint="0.39997558519241921"/>
        </patternFill>
      </fill>
      <alignment horizontal="center" vertical="center" wrapText="1" readingOrder="0"/>
    </dxf>
  </rfmt>
  <rfmt sheetId="1" s="1" sqref="AG101" start="0" length="0">
    <dxf>
      <numFmt numFmtId="167" formatCode="_(&quot;$&quot;\ * #,##0.00_);_(&quot;$&quot;\ * \(#,##0.00\);_(&quot;$&quot;\ * &quot;-&quot;??_);_(@_)"/>
      <fill>
        <patternFill>
          <bgColor theme="6" tint="0.39997558519241921"/>
        </patternFill>
      </fill>
      <alignment horizontal="center" vertical="center" wrapText="1" readingOrder="0"/>
    </dxf>
  </rfmt>
  <rfmt sheetId="1" s="1" sqref="AH101" start="0" length="0">
    <dxf>
      <numFmt numFmtId="167" formatCode="_(&quot;$&quot;\ * #,##0.00_);_(&quot;$&quot;\ * \(#,##0.00\);_(&quot;$&quot;\ * &quot;-&quot;??_);_(@_)"/>
      <fill>
        <patternFill>
          <bgColor theme="6" tint="0.39997558519241921"/>
        </patternFill>
      </fill>
      <alignment horizontal="center" vertical="center" wrapText="1" readingOrder="0"/>
    </dxf>
  </rfmt>
  <rfmt sheetId="1" s="1" sqref="AI101" start="0" length="0">
    <dxf>
      <numFmt numFmtId="167" formatCode="_(&quot;$&quot;\ * #,##0.00_);_(&quot;$&quot;\ * \(#,##0.00\);_(&quot;$&quot;\ * &quot;-&quot;??_);_(@_)"/>
      <fill>
        <patternFill>
          <bgColor theme="6" tint="0.39997558519241921"/>
        </patternFill>
      </fill>
      <alignment horizontal="center" vertical="center" wrapText="1" readingOrder="0"/>
    </dxf>
  </rfmt>
  <rfmt sheetId="1" s="1" sqref="AJ101" start="0" length="0">
    <dxf>
      <numFmt numFmtId="167" formatCode="_(&quot;$&quot;\ * #,##0.00_);_(&quot;$&quot;\ * \(#,##0.00\);_(&quot;$&quot;\ * &quot;-&quot;??_);_(@_)"/>
      <fill>
        <patternFill>
          <bgColor theme="6" tint="0.39997558519241921"/>
        </patternFill>
      </fill>
      <alignment horizontal="center" vertical="center" wrapText="1" readingOrder="0"/>
    </dxf>
  </rfmt>
  <rfmt sheetId="1" s="1" sqref="AK101" start="0" length="0">
    <dxf>
      <numFmt numFmtId="167" formatCode="_(&quot;$&quot;\ * #,##0.00_);_(&quot;$&quot;\ * \(#,##0.00\);_(&quot;$&quot;\ * &quot;-&quot;??_);_(@_)"/>
      <fill>
        <patternFill>
          <bgColor theme="6" tint="0.39997558519241921"/>
        </patternFill>
      </fill>
      <alignment horizontal="center" vertical="center" wrapText="1" readingOrder="0"/>
    </dxf>
  </rfmt>
  <rfmt sheetId="1" s="1" sqref="AL101" start="0" length="0">
    <dxf>
      <numFmt numFmtId="167" formatCode="_(&quot;$&quot;\ * #,##0.00_);_(&quot;$&quot;\ * \(#,##0.00\);_(&quot;$&quot;\ * &quot;-&quot;??_);_(@_)"/>
      <fill>
        <patternFill>
          <bgColor theme="6" tint="0.39997558519241921"/>
        </patternFill>
      </fill>
      <alignment horizontal="center" vertical="center" wrapText="1" readingOrder="0"/>
    </dxf>
  </rfmt>
  <rfmt sheetId="1" s="1" sqref="AM101" start="0" length="0">
    <dxf>
      <numFmt numFmtId="167" formatCode="_(&quot;$&quot;\ * #,##0.00_);_(&quot;$&quot;\ * \(#,##0.00\);_(&quot;$&quot;\ * &quot;-&quot;??_);_(@_)"/>
      <fill>
        <patternFill>
          <bgColor theme="6" tint="0.39997558519241921"/>
        </patternFill>
      </fill>
      <alignment horizontal="center" vertical="center" wrapText="1" readingOrder="0"/>
    </dxf>
  </rfmt>
  <rfmt sheetId="1" s="1" sqref="AN101" start="0" length="0">
    <dxf>
      <numFmt numFmtId="167" formatCode="_(&quot;$&quot;\ * #,##0.00_);_(&quot;$&quot;\ * \(#,##0.00\);_(&quot;$&quot;\ * &quot;-&quot;??_);_(@_)"/>
      <fill>
        <patternFill>
          <bgColor theme="6" tint="0.39997558519241921"/>
        </patternFill>
      </fill>
      <alignment horizontal="center" vertical="center" wrapText="1" readingOrder="0"/>
    </dxf>
  </rfmt>
  <rfmt sheetId="1" sqref="A103" start="0" length="0">
    <dxf>
      <font>
        <sz val="10"/>
        <color theme="1"/>
        <name val="Calibri"/>
        <scheme val="minor"/>
      </font>
      <fill>
        <patternFill patternType="solid">
          <bgColor theme="6" tint="0.39997558519241921"/>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B103" start="0" length="0">
    <dxf>
      <font>
        <i/>
        <sz val="10"/>
        <color auto="1"/>
        <name val="Calibri"/>
        <scheme val="minor"/>
      </font>
      <numFmt numFmtId="30" formatCode="@"/>
      <fill>
        <patternFill patternType="solid">
          <bgColor theme="6" tint="0.39997558519241921"/>
        </patternFill>
      </fill>
      <alignment vertical="center" readingOrder="0"/>
    </dxf>
  </rfmt>
  <rfmt sheetId="1" sqref="C103" start="0" length="0">
    <dxf>
      <font>
        <i/>
        <sz val="10"/>
        <color auto="1"/>
        <name val="Calibri"/>
        <scheme val="minor"/>
      </font>
      <numFmt numFmtId="30" formatCode="@"/>
      <fill>
        <patternFill patternType="solid">
          <bgColor theme="6" tint="0.39997558519241921"/>
        </patternFill>
      </fill>
      <alignment horizontal="center" vertical="center" readingOrder="0"/>
    </dxf>
  </rfmt>
  <rfmt sheetId="1" sqref="D103" start="0" length="0">
    <dxf>
      <font>
        <i/>
        <sz val="10"/>
        <color auto="1"/>
        <name val="Calibri"/>
        <scheme val="minor"/>
      </font>
      <numFmt numFmtId="30" formatCode="@"/>
      <fill>
        <patternFill patternType="solid">
          <bgColor theme="6" tint="0.39997558519241921"/>
        </patternFill>
      </fill>
      <alignment horizontal="center" vertical="center" readingOrder="0"/>
    </dxf>
  </rfmt>
  <rfmt sheetId="1" sqref="E103" start="0" length="0">
    <dxf>
      <font>
        <i/>
        <sz val="10"/>
        <color auto="1"/>
        <name val="Calibri"/>
        <scheme val="minor"/>
      </font>
      <numFmt numFmtId="30" formatCode="@"/>
      <fill>
        <patternFill patternType="solid">
          <bgColor theme="6" tint="0.39997558519241921"/>
        </patternFill>
      </fill>
      <alignment horizontal="center" vertical="center" readingOrder="0"/>
    </dxf>
  </rfmt>
  <rfmt sheetId="1" sqref="F103"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103"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103"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103" start="0" length="0">
    <dxf>
      <font>
        <sz val="10"/>
        <color theme="1"/>
        <name val="Calibri"/>
        <scheme val="minor"/>
      </font>
      <fill>
        <patternFill patternType="solid">
          <bgColor theme="6" tint="0.39997558519241921"/>
        </patternFill>
      </fill>
      <alignment wrapText="1" readingOrder="0"/>
      <border outline="0">
        <left style="thin">
          <color indexed="64"/>
        </left>
        <right style="thin">
          <color indexed="64"/>
        </right>
        <top style="thin">
          <color indexed="64"/>
        </top>
        <bottom style="thin">
          <color indexed="64"/>
        </bottom>
      </border>
      <protection locked="0"/>
    </dxf>
  </rfmt>
  <rfmt sheetId="1" sqref="J10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103" start="0" length="0">
    <dxf>
      <fill>
        <patternFill patternType="solid">
          <bgColor theme="6" tint="0.39997558519241921"/>
        </patternFill>
      </fill>
      <alignment vertical="center" wrapText="1" readingOrder="0"/>
      <border outline="0">
        <left style="thin">
          <color auto="1"/>
        </left>
        <right style="thin">
          <color auto="1"/>
        </right>
        <bottom style="thin">
          <color auto="1"/>
        </bottom>
      </border>
    </dxf>
  </rfmt>
  <rfmt sheetId="1" sqref="L103" start="0" length="0">
    <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103" start="0" length="0">
    <dxf>
      <font>
        <b val="0"/>
        <sz val="10"/>
      </font>
      <fill>
        <patternFill patternType="solid">
          <bgColor theme="6" tint="0.39997558519241921"/>
        </patternFill>
      </fill>
      <alignment wrapText="1" readingOrder="0"/>
      <border outline="0">
        <top style="thin">
          <color indexed="64"/>
        </top>
      </border>
    </dxf>
  </rfmt>
  <rfmt sheetId="1" sqref="N103" start="0" length="0">
    <dxf>
      <font>
        <b val="0"/>
        <sz val="10"/>
      </font>
      <fill>
        <patternFill patternType="solid">
          <bgColor theme="6" tint="0.39997558519241921"/>
        </patternFill>
      </fill>
      <alignment wrapText="1" readingOrder="0"/>
      <border outline="0">
        <top style="thin">
          <color indexed="64"/>
        </top>
      </border>
    </dxf>
  </rfmt>
  <rfmt sheetId="1" s="1" sqref="O103" start="0" length="0">
    <dxf>
      <font>
        <sz val="11"/>
        <color theme="0"/>
        <name val="Calibri"/>
        <scheme val="minor"/>
      </font>
      <numFmt numFmtId="167" formatCode="_(&quot;$&quot;\ * #,##0.00_);_(&quot;$&quot;\ * \(#,##0.00\);_(&quot;$&quot;\ * &quot;-&quot;??_);_(@_)"/>
      <fill>
        <patternFill patternType="solid">
          <bgColor theme="6" tint="0.39997558519241921"/>
        </patternFill>
      </fill>
      <alignment vertical="center" wrapText="1" readingOrder="0"/>
      <border outline="0">
        <top style="thin">
          <color indexed="64"/>
        </top>
      </border>
    </dxf>
  </rfmt>
  <rfmt sheetId="1" s="1" sqref="P103" start="0" length="0">
    <dxf>
      <font>
        <sz val="11"/>
        <color theme="0"/>
        <name val="Calibri"/>
        <scheme val="minor"/>
      </font>
      <numFmt numFmtId="167" formatCode="_(&quot;$&quot;\ * #,##0.00_);_(&quot;$&quot;\ * \(#,##0.00\);_(&quot;$&quot;\ * &quot;-&quot;??_);_(@_)"/>
      <fill>
        <patternFill patternType="solid">
          <bgColor theme="6" tint="0.39997558519241921"/>
        </patternFill>
      </fill>
      <alignment vertical="center" wrapText="1" readingOrder="0"/>
      <border outline="0">
        <top style="thin">
          <color indexed="64"/>
        </top>
      </border>
    </dxf>
  </rfmt>
  <rfmt sheetId="1" s="1" sqref="Q103" start="0" length="0">
    <dxf>
      <font>
        <sz val="11"/>
        <color theme="0"/>
        <name val="Calibri"/>
        <scheme val="minor"/>
      </font>
      <numFmt numFmtId="167" formatCode="_(&quot;$&quot;\ * #,##0.00_);_(&quot;$&quot;\ * \(#,##0.00\);_(&quot;$&quot;\ * &quot;-&quot;??_);_(@_)"/>
      <fill>
        <patternFill patternType="solid">
          <bgColor theme="6" tint="0.39997558519241921"/>
        </patternFill>
      </fill>
      <alignment vertical="center" wrapText="1" readingOrder="0"/>
      <border outline="0">
        <top style="thin">
          <color indexed="64"/>
        </top>
      </border>
    </dxf>
  </rfmt>
  <rfmt sheetId="1" s="1" sqref="R103" start="0" length="0">
    <dxf>
      <font>
        <b/>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103" start="0" length="0">
    <dxf>
      <font>
        <b/>
        <sz val="11"/>
        <color theme="1"/>
        <name val="Calibri"/>
        <scheme val="minor"/>
      </font>
      <numFmt numFmtId="167" formatCode="_(&quot;$&quot;\ * #,##0.00_);_(&quot;$&quot;\ * \(#,##0.00\);_(&quot;$&quot;\ * &quot;-&quot;??_);_(@_)"/>
      <fill>
        <patternFill patternType="solid">
          <bgColor theme="6"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1" sqref="T103" start="0" length="0">
    <dxf>
      <font>
        <b/>
        <sz val="11"/>
        <color rgb="FF0070C0"/>
        <name val="Calibri"/>
        <scheme val="minor"/>
      </font>
      <numFmt numFmtId="176" formatCode="_-[$$-240A]\ * #,##0.00_ ;_-[$$-240A]\ * \-#,##0.00\ ;_-[$$-240A]\ * &quot;-&quot;??_ ;_-@_ "/>
      <fill>
        <patternFill patternType="solid">
          <bgColor theme="6"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1" sqref="U103" start="0" length="0">
    <dxf>
      <font>
        <b/>
        <sz val="11"/>
        <color rgb="FF0070C0"/>
        <name val="Calibri"/>
        <scheme val="minor"/>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103" start="0" length="0">
    <dxf>
      <font>
        <b/>
        <sz val="11"/>
        <color theme="1"/>
        <name val="Calibri"/>
        <scheme val="minor"/>
      </font>
      <fill>
        <patternFill patternType="solid">
          <bgColor theme="6" tint="0.39997558519241921"/>
        </patternFill>
      </fill>
      <alignment wrapText="1" readingOrder="0"/>
      <border outline="0">
        <left style="thin">
          <color indexed="64"/>
        </left>
        <right style="thin">
          <color indexed="64"/>
        </right>
        <top style="thin">
          <color indexed="64"/>
        </top>
        <bottom style="thin">
          <color indexed="64"/>
        </bottom>
      </border>
    </dxf>
  </rfmt>
  <rfmt sheetId="1" sqref="W103" start="0" length="0">
    <dxf>
      <font>
        <b/>
        <sz val="11"/>
        <color theme="1"/>
        <name val="Calibri"/>
        <scheme val="minor"/>
      </font>
      <fill>
        <patternFill patternType="solid">
          <bgColor theme="6" tint="0.39997558519241921"/>
        </patternFill>
      </fill>
      <alignment horizontal="center" wrapText="1" readingOrder="0"/>
      <border outline="0">
        <left style="thin">
          <color indexed="64"/>
        </left>
        <right style="thin">
          <color indexed="64"/>
        </right>
        <top style="thin">
          <color indexed="64"/>
        </top>
        <bottom style="thin">
          <color indexed="64"/>
        </bottom>
      </border>
    </dxf>
  </rfmt>
  <rfmt sheetId="1" sqref="X103" start="0" length="0">
    <dxf>
      <font>
        <b/>
        <sz val="11"/>
        <color theme="1"/>
        <name val="Calibri"/>
        <scheme val="minor"/>
      </font>
      <fill>
        <patternFill patternType="solid">
          <bgColor theme="6" tint="0.39997558519241921"/>
        </patternFill>
      </fill>
      <alignment wrapText="1" readingOrder="0"/>
      <border outline="0">
        <left style="thin">
          <color indexed="64"/>
        </left>
        <right style="thin">
          <color indexed="64"/>
        </right>
        <top style="thin">
          <color indexed="64"/>
        </top>
        <bottom style="thin">
          <color indexed="64"/>
        </bottom>
      </border>
    </dxf>
  </rfmt>
  <rfmt sheetId="1" sqref="Y103" start="0" length="0">
    <dxf>
      <fill>
        <patternFill patternType="solid">
          <bgColor theme="6" tint="0.39997558519241921"/>
        </patternFill>
      </fill>
      <alignment wrapText="1" readingOrder="0"/>
      <border outline="0">
        <left style="thin">
          <color indexed="64"/>
        </left>
        <right style="thin">
          <color indexed="64"/>
        </right>
        <top style="thin">
          <color indexed="64"/>
        </top>
        <bottom style="thin">
          <color indexed="64"/>
        </bottom>
      </border>
    </dxf>
  </rfmt>
  <rfmt sheetId="1" sqref="Z103" start="0" length="0">
    <dxf>
      <fill>
        <patternFill patternType="solid">
          <bgColor theme="6" tint="0.39997558519241921"/>
        </patternFill>
      </fill>
      <alignment horizontal="center" wrapText="1" readingOrder="0"/>
      <border outline="0">
        <left style="thin">
          <color indexed="64"/>
        </left>
        <right style="thin">
          <color indexed="64"/>
        </right>
        <top style="thin">
          <color indexed="64"/>
        </top>
        <bottom style="thin">
          <color indexed="64"/>
        </bottom>
      </border>
    </dxf>
  </rfmt>
  <rfmt sheetId="1" sqref="AA103" start="0" length="0">
    <dxf>
      <fill>
        <patternFill patternType="solid">
          <bgColor theme="6" tint="0.39997558519241921"/>
        </patternFill>
      </fill>
      <alignment horizontal="center" wrapText="1" readingOrder="0"/>
      <border outline="0">
        <left style="thin">
          <color indexed="64"/>
        </left>
        <right style="thin">
          <color indexed="64"/>
        </right>
        <top style="thin">
          <color indexed="64"/>
        </top>
        <bottom style="thin">
          <color indexed="64"/>
        </bottom>
      </border>
    </dxf>
  </rfmt>
  <rfmt sheetId="1" sqref="AB10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H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K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N10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30634" sId="1">
    <nc r="Q101">
      <f>SUM(Q100)</f>
    </nc>
  </rcc>
  <rcc rId="30635" sId="1">
    <nc r="Q103">
      <f>SUM(Q102)</f>
    </nc>
  </rcc>
  <rfmt sheetId="1" sqref="Q13">
    <dxf>
      <numFmt numFmtId="184" formatCode="_(&quot;$&quot;\ * #,##0.0_);_(&quot;$&quot;\ * \(#,##0.0\);_(&quot;$&quot;\ * &quot;-&quot;??_);_(@_)"/>
    </dxf>
  </rfmt>
  <rfmt sheetId="1" sqref="Q13">
    <dxf>
      <numFmt numFmtId="171" formatCode="_(&quot;$&quot;\ * #,##0_);_(&quot;$&quot;\ * \(#,##0\);_(&quot;$&quot;\ * &quot;-&quot;??_);_(@_)"/>
    </dxf>
  </rfmt>
  <rfmt sheetId="1" sqref="P22:Q22">
    <dxf>
      <numFmt numFmtId="184" formatCode="_(&quot;$&quot;\ * #,##0.0_);_(&quot;$&quot;\ * \(#,##0.0\);_(&quot;$&quot;\ * &quot;-&quot;??_);_(@_)"/>
    </dxf>
  </rfmt>
  <rfmt sheetId="1" sqref="P22:Q22">
    <dxf>
      <numFmt numFmtId="171" formatCode="_(&quot;$&quot;\ * #,##0_);_(&quot;$&quot;\ * \(#,##0\);_(&quot;$&quot;\ * &quot;-&quot;??_);_(@_)"/>
    </dxf>
  </rfmt>
  <rfmt sheetId="1" sqref="P33:Q33">
    <dxf>
      <numFmt numFmtId="184" formatCode="_(&quot;$&quot;\ * #,##0.0_);_(&quot;$&quot;\ * \(#,##0.0\);_(&quot;$&quot;\ * &quot;-&quot;??_);_(@_)"/>
    </dxf>
  </rfmt>
  <rfmt sheetId="1" sqref="P33:Q33">
    <dxf>
      <numFmt numFmtId="171" formatCode="_(&quot;$&quot;\ * #,##0_);_(&quot;$&quot;\ * \(#,##0\);_(&quot;$&quot;\ * &quot;-&quot;??_);_(@_)"/>
    </dxf>
  </rfmt>
  <rfmt sheetId="1" sqref="O41:Q41">
    <dxf>
      <numFmt numFmtId="184" formatCode="_(&quot;$&quot;\ * #,##0.0_);_(&quot;$&quot;\ * \(#,##0.0\);_(&quot;$&quot;\ * &quot;-&quot;??_);_(@_)"/>
    </dxf>
  </rfmt>
  <rfmt sheetId="1" sqref="O41:Q41">
    <dxf>
      <numFmt numFmtId="171" formatCode="_(&quot;$&quot;\ * #,##0_);_(&quot;$&quot;\ * \(#,##0\);_(&quot;$&quot;\ * &quot;-&quot;??_);_(@_)"/>
    </dxf>
  </rfmt>
  <rfmt sheetId="1" xfDxf="1" sqref="D113" start="0" length="0"/>
  <rfmt sheetId="1" sqref="C110" start="0" length="2147483647">
    <dxf>
      <font>
        <b/>
      </font>
    </dxf>
  </rfmt>
  <rfmt sheetId="1" sqref="C110">
    <dxf>
      <alignment horizontal="center" readingOrder="0"/>
    </dxf>
  </rfmt>
  <rfmt sheetId="1" sqref="C110">
    <dxf>
      <alignment vertical="center" readingOrder="0"/>
    </dxf>
  </rfmt>
  <rfmt sheetId="1" sqref="D110" start="0" length="2147483647">
    <dxf>
      <font>
        <b/>
      </font>
    </dxf>
  </rfmt>
  <rfmt sheetId="1" sqref="C110:D110">
    <dxf>
      <alignment horizontal="general" readingOrder="0"/>
    </dxf>
  </rfmt>
  <rfmt sheetId="1" sqref="C110:D110">
    <dxf>
      <alignment horizontal="center" readingOrder="0"/>
    </dxf>
  </rfmt>
  <rfmt sheetId="1" sqref="C110:C113" start="0" length="0">
    <dxf>
      <border>
        <left style="thin">
          <color indexed="64"/>
        </left>
      </border>
    </dxf>
  </rfmt>
  <rfmt sheetId="1" sqref="C110:D110" start="0" length="0">
    <dxf>
      <border>
        <top style="thin">
          <color indexed="64"/>
        </top>
      </border>
    </dxf>
  </rfmt>
  <rfmt sheetId="1" sqref="D110:D113" start="0" length="0">
    <dxf>
      <border>
        <right style="thin">
          <color indexed="64"/>
        </right>
      </border>
    </dxf>
  </rfmt>
  <rfmt sheetId="1" sqref="C113:D113" start="0" length="0">
    <dxf>
      <border>
        <bottom style="thin">
          <color indexed="64"/>
        </bottom>
      </border>
    </dxf>
  </rfmt>
  <rfmt sheetId="1" sqref="C110:D113">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D111:D113">
    <dxf>
      <numFmt numFmtId="167" formatCode="_(&quot;$&quot;\ * #,##0.00_);_(&quot;$&quot;\ * \(#,##0.00\);_(&quot;$&quot;\ * &quot;-&quot;??_);_(@_)"/>
    </dxf>
  </rfmt>
  <rfmt sheetId="1" sqref="C110:C113" start="0" length="0">
    <dxf>
      <border>
        <left/>
      </border>
    </dxf>
  </rfmt>
  <rfmt sheetId="1" sqref="C110:D110" start="0" length="0">
    <dxf>
      <border>
        <top/>
      </border>
    </dxf>
  </rfmt>
  <rfmt sheetId="1" sqref="D110:D113" start="0" length="0">
    <dxf>
      <border>
        <right/>
      </border>
    </dxf>
  </rfmt>
  <rfmt sheetId="1" sqref="C113:D113" start="0" length="0">
    <dxf>
      <border>
        <bottom/>
      </border>
    </dxf>
  </rfmt>
  <rfmt sheetId="1" sqref="C110:D113">
    <dxf>
      <border>
        <left/>
        <right/>
        <top/>
        <bottom/>
        <vertical/>
        <horizontal/>
      </border>
    </dxf>
  </rfmt>
  <rcv guid="{B8F9BE5B-3007-463E-9E6E-C1CC1E78165A}" action="delete"/>
  <rdn rId="0" localSheetId="1" customView="1" name="Z_B8F9BE5B_3007_463E_9E6E_C1CC1E78165A_.wvu.FilterData" hidden="1" oldHidden="1">
    <formula>'PAA 2018 SG'!$A$10:$BM$40</formula>
    <oldFormula>'PAA 2018 SG'!$A$10:$BM$40</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639" sId="1" ref="A100:XFD100" action="insertRow"/>
  <rfmt sheetId="1" sqref="A100:XFD100">
    <dxf>
      <fill>
        <patternFill patternType="none">
          <bgColor auto="1"/>
        </patternFill>
      </fill>
    </dxf>
  </rfmt>
  <rfmt sheetId="1" sqref="A100:AN100">
    <dxf>
      <fill>
        <patternFill patternType="solid">
          <bgColor theme="8" tint="0.39997558519241921"/>
        </patternFill>
      </fill>
    </dxf>
  </rfmt>
  <rfmt sheetId="1" sqref="A100:AN100">
    <dxf>
      <fill>
        <patternFill>
          <bgColor rgb="FFFF0066"/>
        </patternFill>
      </fill>
    </dxf>
  </rfmt>
  <rcc rId="30640" sId="1">
    <nc r="O33">
      <f>+P33-Q33</f>
    </nc>
  </rcc>
  <rcc rId="30641" sId="1">
    <nc r="Q100">
      <f>+Q99+Q94+Q33</f>
    </nc>
  </rcc>
  <rcc rId="30642" sId="1" numFmtId="34">
    <nc r="P100">
      <v>24287899608</v>
    </nc>
  </rcc>
  <rcc rId="30643" sId="1">
    <nc r="O100">
      <f>+P100-Q100</f>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44" sId="1">
    <nc r="L100" t="inlineStr">
      <is>
        <t>TOTAL GASTOS GENERALES</t>
      </is>
    </nc>
  </rcc>
  <rrc rId="30645" sId="1" ref="A101:XFD101" action="insertRow"/>
  <rfmt sheetId="1" sqref="A101:XFD101">
    <dxf>
      <fill>
        <patternFill patternType="none">
          <bgColor auto="1"/>
        </patternFill>
      </fill>
    </dxf>
  </rfmt>
  <rfmt sheetId="1" sqref="A101:XFD101">
    <dxf>
      <fill>
        <patternFill patternType="solid">
          <bgColor rgb="FF00FFFF"/>
        </patternFill>
      </fill>
    </dxf>
  </rfmt>
  <rcc rId="30646" sId="1">
    <nc r="L101" t="inlineStr">
      <is>
        <t>TOTAL PRESUPUESTO GASTOS DE FUNCIONAMIENTO</t>
      </is>
    </nc>
  </rcc>
  <rfmt sheetId="1" sqref="L101" start="0" length="2147483647">
    <dxf>
      <font>
        <b/>
      </font>
    </dxf>
  </rfmt>
  <rfmt sheetId="1" sqref="L100" start="0" length="2147483647">
    <dxf>
      <font>
        <b/>
      </font>
    </dxf>
  </rfmt>
  <rfmt sheetId="1" sqref="L100" start="0" length="2147483647">
    <dxf>
      <font>
        <color theme="0"/>
      </font>
    </dxf>
  </rfmt>
  <rcc rId="30647" sId="1">
    <nc r="Q101">
      <f>+Q100+Q13</f>
    </nc>
  </rcc>
  <rcc rId="30648" sId="1" numFmtId="34">
    <nc r="P101">
      <v>27867899608</v>
    </nc>
  </rcc>
  <rcc rId="30649" sId="1">
    <nc r="O101">
      <f>+P101-Q101</f>
    </nc>
  </rcc>
  <rfmt sheetId="1" sqref="O101:Q101" start="0" length="2147483647">
    <dxf>
      <font>
        <color theme="1"/>
      </font>
    </dxf>
  </rfmt>
  <rfmt sheetId="1" sqref="O100:Q100" start="0" length="2147483647">
    <dxf>
      <font>
        <b val="0"/>
      </font>
    </dxf>
  </rfmt>
  <rfmt sheetId="1" sqref="O100:Q100" start="0" length="2147483647">
    <dxf>
      <font>
        <b/>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A60">
    <dxf>
      <fill>
        <patternFill patternType="solid">
          <bgColor theme="7" tint="0.59999389629810485"/>
        </patternFill>
      </fill>
    </dxf>
  </rfmt>
  <rfmt sheetId="1" sqref="A55:A60">
    <dxf>
      <fill>
        <patternFill>
          <bgColor rgb="FFFF99CC"/>
        </patternFill>
      </fill>
    </dxf>
  </rfmt>
  <rcc rId="30650" sId="1">
    <nc r="A57" t="inlineStr">
      <is>
        <t xml:space="preserve">GENERAL </t>
      </is>
    </nc>
  </rcc>
  <rcc rId="30651" sId="1" odxf="1" dxf="1">
    <nc r="B57" t="inlineStr">
      <is>
        <t>GR:1:2-02-09</t>
      </is>
    </nc>
    <odxf>
      <border outline="0">
        <left/>
        <right/>
        <top/>
        <bottom/>
      </border>
    </odxf>
    <ndxf>
      <border outline="0">
        <left style="thin">
          <color indexed="64"/>
        </left>
        <right style="thin">
          <color indexed="64"/>
        </right>
        <top style="thin">
          <color indexed="64"/>
        </top>
        <bottom style="thin">
          <color indexed="64"/>
        </bottom>
      </border>
    </ndxf>
  </rcc>
  <rcc rId="30652" sId="1" odxf="1" dxf="1">
    <nc r="C57" t="inlineStr">
      <is>
        <t>1.2.2.5</t>
      </is>
    </nc>
    <odxf>
      <border outline="0">
        <left/>
        <right/>
        <top/>
        <bottom/>
      </border>
    </odxf>
    <ndxf>
      <border outline="0">
        <left style="thin">
          <color indexed="64"/>
        </left>
        <right style="thin">
          <color indexed="64"/>
        </right>
        <top style="thin">
          <color indexed="64"/>
        </top>
        <bottom style="thin">
          <color indexed="64"/>
        </bottom>
      </border>
    </ndxf>
  </rcc>
  <rcc rId="30653" sId="1" odxf="1" dxf="1">
    <nc r="D57" t="inlineStr">
      <is>
        <t>999999</t>
      </is>
    </nc>
    <odxf>
      <border outline="0">
        <left/>
        <right/>
        <top/>
        <bottom/>
      </border>
    </odxf>
    <ndxf>
      <border outline="0">
        <left style="thin">
          <color indexed="64"/>
        </left>
        <right style="thin">
          <color indexed="64"/>
        </right>
        <top style="thin">
          <color indexed="64"/>
        </top>
        <bottom style="thin">
          <color indexed="64"/>
        </bottom>
      </border>
    </ndxf>
  </rcc>
  <rcc rId="30654" sId="1" odxf="1" dxf="1">
    <nc r="E57" t="inlineStr">
      <is>
        <t>1-0100</t>
      </is>
    </nc>
    <odxf>
      <border outline="0">
        <left/>
        <right/>
        <top/>
        <bottom/>
      </border>
    </odxf>
    <ndxf>
      <border outline="0">
        <left style="thin">
          <color indexed="64"/>
        </left>
        <right style="thin">
          <color indexed="64"/>
        </right>
        <top style="thin">
          <color indexed="64"/>
        </top>
        <bottom style="thin">
          <color indexed="64"/>
        </bottom>
      </border>
    </ndxf>
  </rcc>
  <rcc rId="30655" sId="1">
    <nc r="A58" t="inlineStr">
      <is>
        <t xml:space="preserve">GENERAL </t>
      </is>
    </nc>
  </rcc>
  <rcc rId="30656" sId="1" odxf="1" dxf="1">
    <nc r="B58" t="inlineStr">
      <is>
        <t>GR:1:2-02-09</t>
      </is>
    </nc>
    <odxf>
      <border outline="0">
        <left/>
        <right/>
        <top/>
        <bottom/>
      </border>
    </odxf>
    <ndxf>
      <border outline="0">
        <left style="thin">
          <color indexed="64"/>
        </left>
        <right style="thin">
          <color indexed="64"/>
        </right>
        <top style="thin">
          <color indexed="64"/>
        </top>
        <bottom style="thin">
          <color indexed="64"/>
        </bottom>
      </border>
    </ndxf>
  </rcc>
  <rcc rId="30657" sId="1" odxf="1" dxf="1">
    <nc r="C58" t="inlineStr">
      <is>
        <t>1.2.2.5</t>
      </is>
    </nc>
    <odxf>
      <border outline="0">
        <left/>
        <right/>
        <top/>
        <bottom/>
      </border>
    </odxf>
    <ndxf>
      <border outline="0">
        <left style="thin">
          <color indexed="64"/>
        </left>
        <right style="thin">
          <color indexed="64"/>
        </right>
        <top style="thin">
          <color indexed="64"/>
        </top>
        <bottom style="thin">
          <color indexed="64"/>
        </bottom>
      </border>
    </ndxf>
  </rcc>
  <rcc rId="30658" sId="1" odxf="1" dxf="1">
    <nc r="D58" t="inlineStr">
      <is>
        <t>999999</t>
      </is>
    </nc>
    <odxf>
      <border outline="0">
        <left/>
        <right/>
        <top/>
        <bottom/>
      </border>
    </odxf>
    <ndxf>
      <border outline="0">
        <left style="thin">
          <color indexed="64"/>
        </left>
        <right style="thin">
          <color indexed="64"/>
        </right>
        <top style="thin">
          <color indexed="64"/>
        </top>
        <bottom style="thin">
          <color indexed="64"/>
        </bottom>
      </border>
    </ndxf>
  </rcc>
  <rcc rId="30659" sId="1" odxf="1" dxf="1">
    <nc r="E58" t="inlineStr">
      <is>
        <t>1-0100</t>
      </is>
    </nc>
    <odxf>
      <border outline="0">
        <left/>
        <right/>
        <top/>
        <bottom/>
      </border>
    </odxf>
    <ndxf>
      <border outline="0">
        <left style="thin">
          <color indexed="64"/>
        </left>
        <right style="thin">
          <color indexed="64"/>
        </right>
        <top style="thin">
          <color indexed="64"/>
        </top>
        <bottom style="thin">
          <color indexed="64"/>
        </bottom>
      </border>
    </ndxf>
  </rcc>
  <rcc rId="30660" sId="1">
    <nc r="A59" t="inlineStr">
      <is>
        <t xml:space="preserve">GENERAL </t>
      </is>
    </nc>
  </rcc>
  <rcc rId="30661" sId="1" odxf="1" dxf="1">
    <nc r="B59" t="inlineStr">
      <is>
        <t>GR:1:2-02-09</t>
      </is>
    </nc>
    <odxf>
      <border outline="0">
        <left/>
        <right/>
        <top/>
        <bottom/>
      </border>
    </odxf>
    <ndxf>
      <border outline="0">
        <left style="thin">
          <color indexed="64"/>
        </left>
        <right style="thin">
          <color indexed="64"/>
        </right>
        <top style="thin">
          <color indexed="64"/>
        </top>
        <bottom style="thin">
          <color indexed="64"/>
        </bottom>
      </border>
    </ndxf>
  </rcc>
  <rcc rId="30662" sId="1" odxf="1" dxf="1">
    <nc r="C59" t="inlineStr">
      <is>
        <t>1.2.2.5</t>
      </is>
    </nc>
    <odxf>
      <border outline="0">
        <left/>
        <right/>
        <top/>
        <bottom/>
      </border>
    </odxf>
    <ndxf>
      <border outline="0">
        <left style="thin">
          <color indexed="64"/>
        </left>
        <right style="thin">
          <color indexed="64"/>
        </right>
        <top style="thin">
          <color indexed="64"/>
        </top>
        <bottom style="thin">
          <color indexed="64"/>
        </bottom>
      </border>
    </ndxf>
  </rcc>
  <rcc rId="30663" sId="1" odxf="1" dxf="1">
    <nc r="D59" t="inlineStr">
      <is>
        <t>999999</t>
      </is>
    </nc>
    <odxf>
      <border outline="0">
        <left/>
        <right/>
        <top/>
        <bottom/>
      </border>
    </odxf>
    <ndxf>
      <border outline="0">
        <left style="thin">
          <color indexed="64"/>
        </left>
        <right style="thin">
          <color indexed="64"/>
        </right>
        <top style="thin">
          <color indexed="64"/>
        </top>
        <bottom style="thin">
          <color indexed="64"/>
        </bottom>
      </border>
    </ndxf>
  </rcc>
  <rcc rId="30664" sId="1" odxf="1" dxf="1">
    <nc r="E59" t="inlineStr">
      <is>
        <t>1-0100</t>
      </is>
    </nc>
    <odxf>
      <border outline="0">
        <left/>
        <right/>
        <top/>
        <bottom/>
      </border>
    </odxf>
    <ndxf>
      <border outline="0">
        <left style="thin">
          <color indexed="64"/>
        </left>
        <right style="thin">
          <color indexed="64"/>
        </right>
        <top style="thin">
          <color indexed="64"/>
        </top>
        <bottom style="thin">
          <color indexed="64"/>
        </bottom>
      </border>
    </ndxf>
  </rcc>
  <rcc rId="30665" sId="1">
    <nc r="A60" t="inlineStr">
      <is>
        <t xml:space="preserve">GENERAL </t>
      </is>
    </nc>
  </rcc>
  <rcc rId="30666" sId="1" odxf="1" dxf="1">
    <nc r="B60" t="inlineStr">
      <is>
        <t>GR:1:2-02-09</t>
      </is>
    </nc>
    <odxf>
      <border outline="0">
        <left/>
        <right/>
        <top/>
        <bottom/>
      </border>
    </odxf>
    <ndxf>
      <border outline="0">
        <left style="thin">
          <color indexed="64"/>
        </left>
        <right style="thin">
          <color indexed="64"/>
        </right>
        <top style="thin">
          <color indexed="64"/>
        </top>
        <bottom style="thin">
          <color indexed="64"/>
        </bottom>
      </border>
    </ndxf>
  </rcc>
  <rcc rId="30667" sId="1" odxf="1" dxf="1">
    <nc r="C60" t="inlineStr">
      <is>
        <t>1.2.2.5</t>
      </is>
    </nc>
    <odxf>
      <border outline="0">
        <left/>
        <right/>
        <top/>
        <bottom/>
      </border>
    </odxf>
    <ndxf>
      <border outline="0">
        <left style="thin">
          <color indexed="64"/>
        </left>
        <right style="thin">
          <color indexed="64"/>
        </right>
        <top style="thin">
          <color indexed="64"/>
        </top>
        <bottom style="thin">
          <color indexed="64"/>
        </bottom>
      </border>
    </ndxf>
  </rcc>
  <rcc rId="30668" sId="1" odxf="1" dxf="1">
    <nc r="D60" t="inlineStr">
      <is>
        <t>999999</t>
      </is>
    </nc>
    <odxf>
      <border outline="0">
        <left/>
        <right/>
        <top/>
        <bottom/>
      </border>
    </odxf>
    <ndxf>
      <border outline="0">
        <left style="thin">
          <color indexed="64"/>
        </left>
        <right style="thin">
          <color indexed="64"/>
        </right>
        <top style="thin">
          <color indexed="64"/>
        </top>
        <bottom style="thin">
          <color indexed="64"/>
        </bottom>
      </border>
    </ndxf>
  </rcc>
  <rcc rId="30669" sId="1" odxf="1" dxf="1">
    <nc r="E60" t="inlineStr">
      <is>
        <t>1-0100</t>
      </is>
    </nc>
    <odxf>
      <border outline="0">
        <left/>
        <right/>
        <top/>
        <bottom/>
      </border>
    </odxf>
    <ndxf>
      <border outline="0">
        <left style="thin">
          <color indexed="64"/>
        </left>
        <right style="thin">
          <color indexed="64"/>
        </right>
        <top style="thin">
          <color indexed="64"/>
        </top>
        <bottom style="thin">
          <color indexed="64"/>
        </bottom>
      </border>
    </ndxf>
  </rcc>
  <rcc rId="30670" sId="1">
    <oc r="R55">
      <f>+Q56-R56</f>
    </oc>
    <nc r="R55"/>
  </rcc>
  <rcc rId="30671" sId="1">
    <oc r="R56">
      <f>+Q57+Q58+Q59+Q60</f>
    </oc>
    <nc r="R56"/>
  </rcc>
  <rfmt sheetId="1" sqref="A55">
    <dxf>
      <fill>
        <patternFill patternType="none">
          <bgColor auto="1"/>
        </patternFill>
      </fill>
    </dxf>
  </rfmt>
  <rfmt sheetId="1" sqref="A54">
    <dxf>
      <fill>
        <patternFill patternType="solid">
          <bgColor rgb="FFFF99CC"/>
        </patternFill>
      </fill>
    </dxf>
  </rfmt>
  <rcc rId="30672" sId="1">
    <nc r="AC54" t="inlineStr">
      <is>
        <t>KP</t>
      </is>
    </nc>
  </rcc>
  <rcc rId="30673" sId="1">
    <nc r="AD54" t="inlineStr">
      <is>
        <t>KP</t>
      </is>
    </nc>
  </rcc>
  <rcc rId="30674" sId="1">
    <nc r="AE54" t="inlineStr">
      <is>
        <t>KP</t>
      </is>
    </nc>
  </rcc>
  <rcc rId="30675" sId="1">
    <nc r="AF54" t="inlineStr">
      <is>
        <t>KP</t>
      </is>
    </nc>
  </rcc>
  <rcc rId="30676" sId="1">
    <nc r="AG54" t="inlineStr">
      <is>
        <t>KP</t>
      </is>
    </nc>
  </rcc>
  <rcc rId="30677" sId="1">
    <nc r="AH54" t="inlineStr">
      <is>
        <t>KP</t>
      </is>
    </nc>
  </rcc>
  <rcc rId="30678" sId="1">
    <nc r="AI54" t="inlineStr">
      <is>
        <t>KP</t>
      </is>
    </nc>
  </rcc>
  <rcc rId="30679" sId="1">
    <nc r="AJ54" t="inlineStr">
      <is>
        <t>KP</t>
      </is>
    </nc>
  </rcc>
  <rcc rId="30680" sId="1">
    <nc r="AK54" t="inlineStr">
      <is>
        <t>KP</t>
      </is>
    </nc>
  </rcc>
  <rcc rId="30681" sId="1">
    <nc r="AL54" t="inlineStr">
      <is>
        <t>KP</t>
      </is>
    </nc>
  </rcc>
  <rcc rId="30682" sId="1">
    <nc r="AM54" t="inlineStr">
      <is>
        <t>KP</t>
      </is>
    </nc>
  </rcc>
  <rcc rId="30683" sId="1">
    <nc r="AN54" t="inlineStr">
      <is>
        <t>KP</t>
      </is>
    </nc>
  </rcc>
  <rfmt sheetId="1" sqref="AC54:AN54">
    <dxf>
      <alignment horizontal="center" readingOrder="0"/>
    </dxf>
  </rfmt>
  <rfmt sheetId="1" sqref="AC54:AN54">
    <dxf>
      <alignment vertical="center" readingOrder="0"/>
    </dxf>
  </rfmt>
  <rfmt sheetId="1" sqref="A68">
    <dxf>
      <fill>
        <patternFill patternType="solid">
          <bgColor rgb="FFFF99CC"/>
        </patternFill>
      </fill>
    </dxf>
  </rfmt>
  <rcc rId="30684" sId="1">
    <nc r="AC68" t="inlineStr">
      <is>
        <t>KP</t>
      </is>
    </nc>
  </rcc>
  <rcc rId="30685" sId="1">
    <nc r="AD68" t="inlineStr">
      <is>
        <t>KP</t>
      </is>
    </nc>
  </rcc>
  <rcc rId="30686" sId="1">
    <nc r="AE68" t="inlineStr">
      <is>
        <t>KP</t>
      </is>
    </nc>
  </rcc>
  <rcc rId="30687" sId="1">
    <nc r="AF68" t="inlineStr">
      <is>
        <t>KP</t>
      </is>
    </nc>
  </rcc>
  <rcc rId="30688" sId="1">
    <nc r="AG68" t="inlineStr">
      <is>
        <t>KP</t>
      </is>
    </nc>
  </rcc>
  <rcc rId="30689" sId="1">
    <nc r="AH68" t="inlineStr">
      <is>
        <t>KP</t>
      </is>
    </nc>
  </rcc>
  <rcc rId="30690" sId="1">
    <nc r="AI68" t="inlineStr">
      <is>
        <t>KP</t>
      </is>
    </nc>
  </rcc>
  <rcc rId="30691" sId="1">
    <nc r="AJ68" t="inlineStr">
      <is>
        <t>KP</t>
      </is>
    </nc>
  </rcc>
  <rcc rId="30692" sId="1">
    <nc r="AK68" t="inlineStr">
      <is>
        <t>KP</t>
      </is>
    </nc>
  </rcc>
  <rcc rId="30693" sId="1">
    <nc r="AL68" t="inlineStr">
      <is>
        <t>KP</t>
      </is>
    </nc>
  </rcc>
  <rcc rId="30694" sId="1">
    <nc r="AM68" t="inlineStr">
      <is>
        <t>KP</t>
      </is>
    </nc>
  </rcc>
  <rcc rId="30695" sId="1">
    <nc r="AN68" t="inlineStr">
      <is>
        <t>KP</t>
      </is>
    </nc>
  </rcc>
  <rfmt sheetId="1" sqref="AD68:AN68">
    <dxf>
      <alignment vertical="center" readingOrder="0"/>
    </dxf>
  </rfmt>
  <rfmt sheetId="1" sqref="AD68:AN68">
    <dxf>
      <alignment horizontal="center" readingOrder="0"/>
    </dxf>
  </rfmt>
  <rfmt sheetId="1" sqref="AC68">
    <dxf>
      <alignment horizontal="center" readingOrder="0"/>
    </dxf>
  </rfmt>
  <rfmt sheetId="1" sqref="AC68">
    <dxf>
      <alignment vertical="center" readingOrder="0"/>
    </dxf>
  </rfmt>
  <rfmt sheetId="1" sqref="A46">
    <dxf>
      <fill>
        <patternFill patternType="solid">
          <bgColor rgb="FFFF99CC"/>
        </patternFill>
      </fill>
    </dxf>
  </rfmt>
  <rcc rId="30696" sId="1">
    <nc r="AE46">
      <v>600000000</v>
    </nc>
  </rcc>
  <rfmt sheetId="1" sqref="AE46">
    <dxf>
      <numFmt numFmtId="167" formatCode="_(&quot;$&quot;\ * #,##0.00_);_(&quot;$&quot;\ * \(#,##0.00\);_(&quot;$&quot;\ * &quot;-&quot;??_);_(@_)"/>
    </dxf>
  </rfmt>
  <rfmt sheetId="1" sqref="A36">
    <dxf>
      <fill>
        <patternFill patternType="solid">
          <bgColor rgb="FFFF99CC"/>
        </patternFill>
      </fill>
    </dxf>
  </rfmt>
  <rcc rId="30697" sId="1">
    <nc r="V36">
      <f>1130962786/10</f>
    </nc>
  </rcc>
  <rfmt sheetId="1" sqref="V36">
    <dxf>
      <numFmt numFmtId="1" formatCode="0"/>
    </dxf>
  </rfmt>
  <rfmt sheetId="1" sqref="V36">
    <dxf>
      <numFmt numFmtId="167" formatCode="_(&quot;$&quot;\ * #,##0.00_);_(&quot;$&quot;\ * \(#,##0.00\);_(&quot;$&quot;\ * &quot;-&quot;??_);_(@_)"/>
    </dxf>
  </rfmt>
  <rm rId="30698" sheetId="1" source="V36" destination="AE36" sourceSheetId="1">
    <rfmt sheetId="1" sqref="AE36" start="0" length="0">
      <dxf>
        <font>
          <sz val="11"/>
          <color auto="1"/>
          <name val="Calibri"/>
          <scheme val="minor"/>
        </font>
        <alignment vertical="top" wrapText="1" readingOrder="0"/>
        <border outline="0">
          <left style="thin">
            <color indexed="64"/>
          </left>
          <right style="thin">
            <color indexed="64"/>
          </right>
          <top style="thin">
            <color indexed="64"/>
          </top>
          <bottom style="thin">
            <color indexed="64"/>
          </bottom>
        </border>
      </dxf>
    </rfmt>
  </rm>
  <rcc rId="30699" sId="1" odxf="1" dxf="1">
    <nc r="AF36">
      <f>1130962786/10</f>
    </nc>
    <odxf>
      <numFmt numFmtId="0" formatCode="General"/>
    </odxf>
    <ndxf>
      <numFmt numFmtId="167" formatCode="_(&quot;$&quot;\ * #,##0.00_);_(&quot;$&quot;\ * \(#,##0.00\);_(&quot;$&quot;\ * &quot;-&quot;??_);_(@_)"/>
    </ndxf>
  </rcc>
  <rcc rId="30700" sId="1" odxf="1" dxf="1">
    <nc r="AG36">
      <f>1130962786/10</f>
    </nc>
    <odxf>
      <numFmt numFmtId="0" formatCode="General"/>
    </odxf>
    <ndxf>
      <numFmt numFmtId="167" formatCode="_(&quot;$&quot;\ * #,##0.00_);_(&quot;$&quot;\ * \(#,##0.00\);_(&quot;$&quot;\ * &quot;-&quot;??_);_(@_)"/>
    </ndxf>
  </rcc>
  <rcc rId="30701" sId="1" odxf="1" dxf="1">
    <nc r="AH36">
      <f>1130962786/10</f>
    </nc>
    <odxf>
      <numFmt numFmtId="0" formatCode="General"/>
    </odxf>
    <ndxf>
      <numFmt numFmtId="167" formatCode="_(&quot;$&quot;\ * #,##0.00_);_(&quot;$&quot;\ * \(#,##0.00\);_(&quot;$&quot;\ * &quot;-&quot;??_);_(@_)"/>
    </ndxf>
  </rcc>
  <rcc rId="30702" sId="1" odxf="1" dxf="1">
    <nc r="AI36">
      <f>1130962786/10</f>
    </nc>
    <odxf>
      <numFmt numFmtId="0" formatCode="General"/>
    </odxf>
    <ndxf>
      <numFmt numFmtId="167" formatCode="_(&quot;$&quot;\ * #,##0.00_);_(&quot;$&quot;\ * \(#,##0.00\);_(&quot;$&quot;\ * &quot;-&quot;??_);_(@_)"/>
    </ndxf>
  </rcc>
  <rcc rId="30703" sId="1" odxf="1" dxf="1">
    <nc r="AJ36">
      <f>1130962786/10</f>
    </nc>
    <odxf>
      <numFmt numFmtId="0" formatCode="General"/>
    </odxf>
    <ndxf>
      <numFmt numFmtId="167" formatCode="_(&quot;$&quot;\ * #,##0.00_);_(&quot;$&quot;\ * \(#,##0.00\);_(&quot;$&quot;\ * &quot;-&quot;??_);_(@_)"/>
    </ndxf>
  </rcc>
  <rcc rId="30704" sId="1" odxf="1" dxf="1">
    <nc r="AK36">
      <f>1130962786/10</f>
    </nc>
    <odxf>
      <numFmt numFmtId="0" formatCode="General"/>
    </odxf>
    <ndxf>
      <numFmt numFmtId="167" formatCode="_(&quot;$&quot;\ * #,##0.00_);_(&quot;$&quot;\ * \(#,##0.00\);_(&quot;$&quot;\ * &quot;-&quot;??_);_(@_)"/>
    </ndxf>
  </rcc>
  <rcc rId="30705" sId="1" odxf="1" dxf="1">
    <nc r="AL36">
      <f>1130962786/10</f>
    </nc>
    <odxf>
      <numFmt numFmtId="0" formatCode="General"/>
    </odxf>
    <ndxf>
      <numFmt numFmtId="167" formatCode="_(&quot;$&quot;\ * #,##0.00_);_(&quot;$&quot;\ * \(#,##0.00\);_(&quot;$&quot;\ * &quot;-&quot;??_);_(@_)"/>
    </ndxf>
  </rcc>
  <rcc rId="30706" sId="1" odxf="1" dxf="1">
    <nc r="AM36">
      <f>1130962786/10</f>
    </nc>
    <odxf>
      <numFmt numFmtId="0" formatCode="General"/>
    </odxf>
    <ndxf>
      <numFmt numFmtId="167" formatCode="_(&quot;$&quot;\ * #,##0.00_);_(&quot;$&quot;\ * \(#,##0.00\);_(&quot;$&quot;\ * &quot;-&quot;??_);_(@_)"/>
    </ndxf>
  </rcc>
  <rcc rId="30707" sId="1" odxf="1" dxf="1">
    <nc r="AN36">
      <f>1130962786/10</f>
    </nc>
    <odxf>
      <numFmt numFmtId="0" formatCode="General"/>
    </odxf>
    <ndxf>
      <numFmt numFmtId="167" formatCode="_(&quot;$&quot;\ * #,##0.00_);_(&quot;$&quot;\ * \(#,##0.00\);_(&quot;$&quot;\ * &quot;-&quot;??_);_(@_)"/>
    </ndxf>
  </rcc>
  <rfmt sheetId="1" sqref="AE36:AN36">
    <dxf>
      <numFmt numFmtId="184" formatCode="_(&quot;$&quot;\ * #,##0.0_);_(&quot;$&quot;\ * \(#,##0.0\);_(&quot;$&quot;\ * &quot;-&quot;??_);_(@_)"/>
    </dxf>
  </rfmt>
  <rfmt sheetId="1" sqref="AE36:AN36">
    <dxf>
      <numFmt numFmtId="171" formatCode="_(&quot;$&quot;\ * #,##0_);_(&quot;$&quot;\ * \(#,##0\);_(&quot;$&quot;\ * &quot;-&quot;??_);_(@_)"/>
    </dxf>
  </rfmt>
  <rfmt sheetId="1" sqref="A67">
    <dxf>
      <fill>
        <patternFill patternType="solid">
          <bgColor rgb="FFFF99CC"/>
        </patternFill>
      </fill>
    </dxf>
  </rfmt>
  <rcc rId="30708" sId="1" odxf="1" dxf="1">
    <nc r="AC67" t="inlineStr">
      <is>
        <t>KP</t>
      </is>
    </nc>
    <odxf>
      <alignment horizontal="general" vertical="top" readingOrder="0"/>
    </odxf>
    <ndxf>
      <alignment horizontal="center" vertical="center" readingOrder="0"/>
    </ndxf>
  </rcc>
  <rcc rId="30709" sId="1" odxf="1" dxf="1">
    <nc r="AD67" t="inlineStr">
      <is>
        <t>KP</t>
      </is>
    </nc>
    <odxf>
      <alignment horizontal="general" vertical="top" readingOrder="0"/>
    </odxf>
    <ndxf>
      <alignment horizontal="center" vertical="center" readingOrder="0"/>
    </ndxf>
  </rcc>
  <rcc rId="30710" sId="1" odxf="1" dxf="1">
    <nc r="AE67" t="inlineStr">
      <is>
        <t>KP</t>
      </is>
    </nc>
    <odxf>
      <alignment horizontal="general" vertical="top" readingOrder="0"/>
    </odxf>
    <ndxf>
      <alignment horizontal="center" vertical="center" readingOrder="0"/>
    </ndxf>
  </rcc>
  <rcc rId="30711" sId="1" odxf="1" dxf="1">
    <nc r="AF67" t="inlineStr">
      <is>
        <t>KP</t>
      </is>
    </nc>
    <odxf>
      <alignment horizontal="general" vertical="top" readingOrder="0"/>
    </odxf>
    <ndxf>
      <alignment horizontal="center" vertical="center" readingOrder="0"/>
    </ndxf>
  </rcc>
  <rcc rId="30712" sId="1" odxf="1" dxf="1">
    <nc r="AG67" t="inlineStr">
      <is>
        <t>KP</t>
      </is>
    </nc>
    <odxf>
      <alignment horizontal="general" vertical="top" readingOrder="0"/>
    </odxf>
    <ndxf>
      <alignment horizontal="center" vertical="center" readingOrder="0"/>
    </ndxf>
  </rcc>
  <rcc rId="30713" sId="1" odxf="1" dxf="1">
    <nc r="AH67" t="inlineStr">
      <is>
        <t>KP</t>
      </is>
    </nc>
    <odxf>
      <alignment horizontal="general" vertical="top" readingOrder="0"/>
    </odxf>
    <ndxf>
      <alignment horizontal="center" vertical="center" readingOrder="0"/>
    </ndxf>
  </rcc>
  <rcc rId="30714" sId="1" odxf="1" dxf="1">
    <nc r="AI67" t="inlineStr">
      <is>
        <t>KP</t>
      </is>
    </nc>
    <odxf>
      <alignment horizontal="general" vertical="top" readingOrder="0"/>
    </odxf>
    <ndxf>
      <alignment horizontal="center" vertical="center" readingOrder="0"/>
    </ndxf>
  </rcc>
  <rcc rId="30715" sId="1" odxf="1" dxf="1">
    <nc r="AJ67" t="inlineStr">
      <is>
        <t>KP</t>
      </is>
    </nc>
    <odxf>
      <alignment horizontal="general" vertical="top" readingOrder="0"/>
    </odxf>
    <ndxf>
      <alignment horizontal="center" vertical="center" readingOrder="0"/>
    </ndxf>
  </rcc>
  <rcc rId="30716" sId="1" odxf="1" dxf="1">
    <nc r="AK67" t="inlineStr">
      <is>
        <t>KP</t>
      </is>
    </nc>
    <odxf>
      <alignment horizontal="general" vertical="top" readingOrder="0"/>
    </odxf>
    <ndxf>
      <alignment horizontal="center" vertical="center" readingOrder="0"/>
    </ndxf>
  </rcc>
  <rcc rId="30717" sId="1" odxf="1" dxf="1">
    <nc r="AL67" t="inlineStr">
      <is>
        <t>KP</t>
      </is>
    </nc>
    <odxf>
      <alignment horizontal="general" vertical="top" readingOrder="0"/>
    </odxf>
    <ndxf>
      <alignment horizontal="center" vertical="center" readingOrder="0"/>
    </ndxf>
  </rcc>
  <rcc rId="30718" sId="1" odxf="1" dxf="1">
    <nc r="AM67" t="inlineStr">
      <is>
        <t>KP</t>
      </is>
    </nc>
    <odxf>
      <alignment horizontal="general" vertical="top" readingOrder="0"/>
    </odxf>
    <ndxf>
      <alignment horizontal="center" vertical="center" readingOrder="0"/>
    </ndxf>
  </rcc>
  <rcc rId="30719" sId="1" odxf="1" dxf="1">
    <nc r="AN67" t="inlineStr">
      <is>
        <t>KP</t>
      </is>
    </nc>
    <odxf>
      <alignment horizontal="general" vertical="top" readingOrder="0"/>
    </odxf>
    <ndxf>
      <alignment horizontal="center" vertical="center" readingOrder="0"/>
    </ndxf>
  </rcc>
  <rfmt sheetId="1" sqref="A73">
    <dxf>
      <fill>
        <patternFill patternType="solid">
          <bgColor rgb="FFFF99CC"/>
        </patternFill>
      </fill>
    </dxf>
  </rfmt>
  <rfmt sheetId="1" sqref="A74">
    <dxf>
      <fill>
        <patternFill patternType="solid">
          <bgColor rgb="FFFF99CC"/>
        </patternFill>
      </fill>
    </dxf>
  </rfmt>
  <rfmt sheetId="1" sqref="A76">
    <dxf>
      <fill>
        <patternFill patternType="solid">
          <bgColor rgb="FFFF99CC"/>
        </patternFill>
      </fill>
    </dxf>
  </rfmt>
  <rfmt sheetId="1" sqref="A62">
    <dxf>
      <fill>
        <patternFill patternType="solid">
          <bgColor rgb="FFFF99CC"/>
        </patternFill>
      </fill>
    </dxf>
  </rfmt>
  <rfmt sheetId="1" sqref="A42:A43">
    <dxf>
      <fill>
        <patternFill patternType="solid">
          <bgColor rgb="FFFF99CC"/>
        </patternFill>
      </fill>
    </dxf>
  </rfmt>
  <rcc rId="30720" sId="1">
    <nc r="V43">
      <v>70000100817</v>
    </nc>
  </rcc>
  <rfmt sheetId="1" sqref="A71">
    <dxf>
      <fill>
        <patternFill patternType="solid">
          <bgColor rgb="FFFF99CC"/>
        </patternFill>
      </fill>
    </dxf>
  </rfmt>
  <rfmt sheetId="1" sqref="A84">
    <dxf>
      <fill>
        <patternFill patternType="solid">
          <bgColor rgb="FFFF99CC"/>
        </patternFill>
      </fill>
    </dxf>
  </rfmt>
  <rcc rId="30721" sId="1">
    <nc r="L60" t="inlineStr">
      <is>
        <t>CONTRATAR EL ARRENDAMIENTO DE BIENES INMUEBLES, LOCALES Y OFICINAS UBICADOS FUERA DE LA SEDE ADMINISTRATIVA DE LA GOBERNACIÓN DE CUNDINAMARCA</t>
      </is>
    </nc>
  </rcc>
  <rfmt sheetId="1" sqref="L60">
    <dxf>
      <fill>
        <patternFill patternType="none">
          <bgColor auto="1"/>
        </patternFill>
      </fill>
    </dxf>
  </rfmt>
  <rrc rId="30722" sId="1" ref="A12:XFD12" action="insertRow"/>
  <rrc rId="30723" sId="1" ref="A13:XFD13" action="insertRow"/>
  <rrc rId="30724" sId="1" ref="A13:XFD13" action="insertRow"/>
  <rcc rId="30725" sId="1">
    <nc r="L12" t="inlineStr">
      <is>
        <t>PRESTAR SERVICIOS PROFESIONALES DE ASESORÍA JURÍDICA EN MATERIA DE CONTRATACIÓN ESTATAL, ASÍ COMO EN EL APOYO DE TODOS LOS TRÁMITES NECESARIOS EN LAS DIFERENTES ETAPAS DE LOS PROCESOS DE SELECCIÓN DE CONTRATISTAS QUE ADELANTE LA SECRETARIA GENERAL DEL DEPARTAMENTO DE CUNDINAMARCA.</t>
      </is>
    </nc>
  </rcc>
  <rcc rId="30726" sId="1">
    <nc r="A12" t="inlineStr">
      <is>
        <t>GENERAL</t>
      </is>
    </nc>
  </rcc>
  <rcc rId="30727" sId="1">
    <nc r="B12" t="inlineStr">
      <is>
        <t>GR:1:1-03-03</t>
      </is>
    </nc>
  </rcc>
  <rcc rId="30728" sId="1">
    <nc r="C12" t="inlineStr">
      <is>
        <t>1.1.3.4</t>
      </is>
    </nc>
  </rcc>
  <rcc rId="30729" sId="1">
    <nc r="D12" t="inlineStr">
      <is>
        <t>999999</t>
      </is>
    </nc>
  </rcc>
  <rcc rId="30730" sId="1">
    <nc r="E12" t="inlineStr">
      <is>
        <t>1-0100</t>
      </is>
    </nc>
  </rcc>
  <rcc rId="30731" sId="1">
    <nc r="A13" t="inlineStr">
      <is>
        <t>GENERAL</t>
      </is>
    </nc>
  </rcc>
  <rcc rId="30732" sId="1">
    <nc r="B13" t="inlineStr">
      <is>
        <t>GR:1:1-03-03</t>
      </is>
    </nc>
  </rcc>
  <rcc rId="30733" sId="1">
    <nc r="C13" t="inlineStr">
      <is>
        <t>1.1.3.4</t>
      </is>
    </nc>
  </rcc>
  <rcc rId="30734" sId="1">
    <nc r="D13" t="inlineStr">
      <is>
        <t>999999</t>
      </is>
    </nc>
  </rcc>
  <rcc rId="30735" sId="1">
    <nc r="E13" t="inlineStr">
      <is>
        <t>1-0100</t>
      </is>
    </nc>
  </rcc>
  <rcc rId="30736" sId="1">
    <nc r="A14" t="inlineStr">
      <is>
        <t>GENERAL</t>
      </is>
    </nc>
  </rcc>
  <rcc rId="30737" sId="1">
    <nc r="B14" t="inlineStr">
      <is>
        <t>GR:1:1-03-03</t>
      </is>
    </nc>
  </rcc>
  <rcc rId="30738" sId="1">
    <nc r="C14" t="inlineStr">
      <is>
        <t>1.1.3.4</t>
      </is>
    </nc>
  </rcc>
  <rcc rId="30739" sId="1">
    <nc r="D14" t="inlineStr">
      <is>
        <t>999999</t>
      </is>
    </nc>
  </rcc>
  <rcc rId="30740" sId="1">
    <nc r="E14" t="inlineStr">
      <is>
        <t>1-0100</t>
      </is>
    </nc>
  </rcc>
  <rcc rId="30741" sId="1">
    <nc r="J12" t="inlineStr">
      <is>
        <t>Servicios temporales de recursos humanos</t>
      </is>
    </nc>
  </rcc>
  <rcc rId="30742" sId="1">
    <nc r="K12">
      <v>80111620</v>
    </nc>
  </rcc>
  <rcc rId="30743" sId="1">
    <nc r="J13" t="inlineStr">
      <is>
        <t>Servicios temporales de recursos humanos</t>
      </is>
    </nc>
  </rcc>
  <rcc rId="30744" sId="1">
    <nc r="K13">
      <v>80111620</v>
    </nc>
  </rcc>
  <rcc rId="30745" sId="1">
    <nc r="J14" t="inlineStr">
      <is>
        <t>Servicios temporales de recursos humanos</t>
      </is>
    </nc>
  </rcc>
  <rcc rId="30746" sId="1">
    <nc r="K14">
      <v>80111620</v>
    </nc>
  </rcc>
  <rcc rId="30747" sId="1">
    <nc r="M12" t="inlineStr">
      <is>
        <t>ENERO</t>
      </is>
    </nc>
  </rcc>
  <rcc rId="30748" sId="1">
    <nc r="L13" t="inlineStr">
      <is>
        <t>PRESTAR LOS SERVICIOS PROFESIONALES Y DE APOYO A LA GESTIÓN EN LA ASESORÍA, PRODUCCIÓN, CORRECCIÓN DE ESTILO, GRAMATICAL, SEMIOTICA DE LOS CONTENIDOS EDITORIALES, AUDIOVISUALES, ASÍ COMO SONOROS QUE REALICE LA SECRETARIA DE PRENSA Y COMUNICACIONES EN EL MARCO DE SUS FUNCIONES MISIONALES CON EL FIN DE MANTENER LA IMAGEN INSTITUCIONAL</t>
      </is>
    </nc>
  </rcc>
  <rcc rId="30749" sId="1">
    <nc r="O12" t="inlineStr">
      <is>
        <t>DIRECTA</t>
      </is>
    </nc>
  </rcc>
  <rcc rId="30750" sId="1">
    <nc r="P12" t="inlineStr">
      <is>
        <t>RECURSOS CORRIENTES</t>
      </is>
    </nc>
  </rcc>
  <rcc rId="30751" sId="1">
    <nc r="S12" t="inlineStr">
      <is>
        <t>NO</t>
      </is>
    </nc>
  </rcc>
  <rcc rId="30752" sId="1">
    <nc r="T12" t="inlineStr">
      <is>
        <t>N/A</t>
      </is>
    </nc>
  </rcc>
  <rcc rId="30753" sId="1">
    <nc r="U12" t="inlineStr">
      <is>
        <t>Secretario General / Omar Augusto Clavijo Clavijo</t>
      </is>
    </nc>
  </rcc>
  <rcc rId="30754" sId="1">
    <nc r="AA12" t="inlineStr">
      <is>
        <t>Secretaria de Prensa y comunicaciones</t>
      </is>
    </nc>
  </rcc>
  <rcc rId="30755" sId="1" numFmtId="34">
    <nc r="Q12">
      <v>96600000</v>
    </nc>
  </rcc>
  <rcc rId="30756" sId="1" numFmtId="34">
    <nc r="R12">
      <v>96600000</v>
    </nc>
  </rcc>
  <rcc rId="30757" sId="1" numFmtId="34">
    <nc r="AD12">
      <v>6600000</v>
    </nc>
  </rcc>
  <rcc rId="30758" sId="1" numFmtId="34">
    <nc r="AE12">
      <v>9000000</v>
    </nc>
  </rcc>
  <rcc rId="30759" sId="1" numFmtId="34">
    <nc r="AF12">
      <v>9000000</v>
    </nc>
  </rcc>
  <rcc rId="30760" sId="1" numFmtId="34">
    <nc r="AG12">
      <v>9000000</v>
    </nc>
  </rcc>
  <rcc rId="30761" sId="1" numFmtId="34">
    <nc r="AH12">
      <v>9000000</v>
    </nc>
  </rcc>
  <rcc rId="30762" sId="1" numFmtId="34">
    <nc r="AI12">
      <v>9000000</v>
    </nc>
  </rcc>
  <rcc rId="30763" sId="1" numFmtId="34">
    <nc r="AJ12">
      <v>9000000</v>
    </nc>
  </rcc>
  <rcc rId="30764" sId="1" numFmtId="34">
    <nc r="AK12">
      <v>9000000</v>
    </nc>
  </rcc>
  <rcc rId="30765" sId="1" numFmtId="34">
    <nc r="AL12">
      <v>9000000</v>
    </nc>
  </rcc>
  <rcc rId="30766" sId="1" numFmtId="34">
    <nc r="AM12">
      <v>9000000</v>
    </nc>
  </rcc>
  <rcc rId="30767" sId="1" numFmtId="34">
    <nc r="AN12">
      <v>9000000</v>
    </nc>
  </rcc>
  <rfmt sheetId="1" sqref="A12">
    <dxf>
      <fill>
        <patternFill>
          <bgColor rgb="FFFF99CC"/>
        </patternFill>
      </fill>
    </dxf>
  </rfmt>
  <rm rId="30768" sheetId="1" source="Q12:AN12" destination="Q13:AN13" sourceSheetId="1">
    <rfmt sheetId="1" sqref="Q13" start="0" length="0">
      <dxf>
        <numFmt numFmtId="167"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fmt sheetId="1" sqref="R13" start="0" length="0">
      <dxf>
        <numFmt numFmtId="167"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fmt sheetId="1" sqref="S1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T13" start="0" length="0">
      <dxf>
        <font>
          <sz val="11"/>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U1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V13"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sqref="W13"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sqref="X13" start="0" length="0">
      <dxf>
        <numFmt numFmtId="167"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fmt sheetId="1" sqref="Y13"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sqref="Z13" start="0" length="0">
      <dxf>
        <font>
          <sz val="11"/>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1" sqref="AA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B1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1" sqref="AC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D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K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L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M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N13"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m>
  <rfmt sheetId="1" sqref="AN12" start="0" length="0">
    <dxf>
      <border>
        <right style="thin">
          <color indexed="64"/>
        </right>
      </border>
    </dxf>
  </rfmt>
  <rfmt sheetId="1" sqref="Q12:AN12">
    <dxf>
      <border>
        <left style="thin">
          <color indexed="64"/>
        </left>
        <right style="thin">
          <color indexed="64"/>
        </right>
        <top style="thin">
          <color indexed="64"/>
        </top>
        <bottom style="thin">
          <color indexed="64"/>
        </bottom>
        <vertical style="thin">
          <color indexed="64"/>
        </vertical>
        <horizontal style="thin">
          <color indexed="64"/>
        </horizontal>
      </border>
    </dxf>
  </rfmt>
  <rcc rId="30769" sId="1">
    <nc r="M13" t="inlineStr">
      <is>
        <t>ENERO</t>
      </is>
    </nc>
  </rcc>
  <rcc rId="30770" sId="1">
    <nc r="O13" t="inlineStr">
      <is>
        <t>DIRECTA</t>
      </is>
    </nc>
  </rcc>
  <rcc rId="30771" sId="1">
    <nc r="P13" t="inlineStr">
      <is>
        <t>RECURSOS CORRIENTES</t>
      </is>
    </nc>
  </rcc>
  <rcc rId="30772" sId="1" numFmtId="4">
    <nc r="V13">
      <v>7000100814</v>
    </nc>
  </rcc>
  <rcc rId="30773" sId="1">
    <nc r="Y13" t="inlineStr">
      <is>
        <t>SG - CPS - 001 - 2019</t>
      </is>
    </nc>
  </rcc>
  <rcc rId="30774" sId="1">
    <nc r="Z13" t="inlineStr">
      <is>
        <t>DORIAN LILIANA MUÑETONES DELGADO</t>
      </is>
    </nc>
  </rcc>
  <rcc rId="30775" sId="1">
    <nc r="L14" t="inlineStr">
      <is>
        <t>PRESTAR SERVICIOS PROFESIONALES DE APOYO JURÍDICO Y DEMÁS ASUNTOS DE COMPETENCIA DE LA SECRETARÍA DEPRENSA Y COMUNICACIONES</t>
      </is>
    </nc>
  </rcc>
  <rcc rId="30776" sId="1">
    <nc r="M14" t="inlineStr">
      <is>
        <t>ENERO</t>
      </is>
    </nc>
  </rcc>
  <rcc rId="30777" sId="1">
    <nc r="O14" t="inlineStr">
      <is>
        <t>DIRECTA</t>
      </is>
    </nc>
  </rcc>
  <rcc rId="30778" sId="1">
    <nc r="P14" t="inlineStr">
      <is>
        <t>RECURSOS CORRIENTES</t>
      </is>
    </nc>
  </rcc>
  <rcc rId="30779" sId="1" numFmtId="34">
    <nc r="Q14">
      <v>55466660</v>
    </nc>
  </rcc>
  <rcc rId="30780" sId="1" numFmtId="34">
    <nc r="R14">
      <v>55466660</v>
    </nc>
  </rcc>
  <rcc rId="30781" sId="1">
    <nc r="S14" t="inlineStr">
      <is>
        <t>NO</t>
      </is>
    </nc>
  </rcc>
  <rcc rId="30782" sId="1">
    <nc r="T14" t="inlineStr">
      <is>
        <t>N/A</t>
      </is>
    </nc>
  </rcc>
  <rcc rId="30783" sId="1">
    <nc r="U14" t="inlineStr">
      <is>
        <t>Secretario General / Omar Augusto Clavijo Clavijo</t>
      </is>
    </nc>
  </rcc>
  <rfmt sheetId="1" sqref="V13">
    <dxf>
      <numFmt numFmtId="0" formatCode="General"/>
    </dxf>
  </rfmt>
  <rcc rId="30784" sId="1" numFmtId="34">
    <nc r="AD14">
      <v>3466660</v>
    </nc>
  </rcc>
  <rcc rId="30785" sId="1" numFmtId="34">
    <nc r="AE14">
      <v>5200000</v>
    </nc>
  </rcc>
  <rcc rId="30786" sId="1" numFmtId="34">
    <nc r="AF14">
      <v>5200000</v>
    </nc>
  </rcc>
  <rcc rId="30787" sId="1" numFmtId="34">
    <nc r="AG14">
      <v>5200000</v>
    </nc>
  </rcc>
  <rcc rId="30788" sId="1" numFmtId="34">
    <nc r="AH14">
      <v>5200000</v>
    </nc>
  </rcc>
  <rcc rId="30789" sId="1" numFmtId="34">
    <nc r="AI14">
      <v>5200000</v>
    </nc>
  </rcc>
  <rcc rId="30790" sId="1" numFmtId="34">
    <nc r="AJ14">
      <v>5200000</v>
    </nc>
  </rcc>
  <rcc rId="30791" sId="1" numFmtId="34">
    <nc r="AK14">
      <v>5200000</v>
    </nc>
  </rcc>
  <rcc rId="30792" sId="1" numFmtId="34">
    <nc r="AL14">
      <v>5200000</v>
    </nc>
  </rcc>
  <rcc rId="30793" sId="1" numFmtId="34">
    <nc r="AM14">
      <v>5200000</v>
    </nc>
  </rcc>
  <rcc rId="30794" sId="1" numFmtId="34">
    <nc r="AN14">
      <v>5200000</v>
    </nc>
  </rcc>
  <rcc rId="30795" sId="1" odxf="1" dxf="1">
    <nc r="V14">
      <v>7000100866</v>
    </nc>
    <ndxf>
      <numFmt numFmtId="0" formatCode="General"/>
    </ndxf>
  </rcc>
  <rcc rId="30796" sId="1">
    <nc r="Y14" t="inlineStr">
      <is>
        <t>SG - CPS - 004 - 2019</t>
      </is>
    </nc>
  </rcc>
  <rcc rId="30797" sId="1">
    <nc r="Z14" t="inlineStr">
      <is>
        <t>DIANA CAROLINA RAMIREZ ÁVILA</t>
      </is>
    </nc>
  </rcc>
  <rcc rId="30798" sId="1">
    <nc r="AA14" t="inlineStr">
      <is>
        <t>Secretaria de Prensa y comunicaciones</t>
      </is>
    </nc>
  </rcc>
  <rrc rId="30799" sId="1" ref="A15:XFD15" action="insertRow"/>
  <rcc rId="30800" sId="1">
    <nc r="A15" t="inlineStr">
      <is>
        <t>GENERAL</t>
      </is>
    </nc>
  </rcc>
  <rcc rId="30801" sId="1">
    <nc r="B15" t="inlineStr">
      <is>
        <t>GR:1:1-03-03</t>
      </is>
    </nc>
  </rcc>
  <rcc rId="30802" sId="1">
    <nc r="C15" t="inlineStr">
      <is>
        <t>1.1.3.4</t>
      </is>
    </nc>
  </rcc>
  <rcc rId="30803" sId="1">
    <nc r="D15" t="inlineStr">
      <is>
        <t>999999</t>
      </is>
    </nc>
  </rcc>
  <rcc rId="30804" sId="1">
    <nc r="E15" t="inlineStr">
      <is>
        <t>1-0100</t>
      </is>
    </nc>
  </rcc>
  <rcc rId="30805" sId="1">
    <nc r="J15" t="inlineStr">
      <is>
        <t>Servicios temporales de recursos humanos</t>
      </is>
    </nc>
  </rcc>
  <rcc rId="30806" sId="1">
    <nc r="K15">
      <v>80111620</v>
    </nc>
  </rcc>
  <rfmt sheetId="1" sqref="A13:A15">
    <dxf>
      <fill>
        <patternFill>
          <bgColor rgb="FFFF99CC"/>
        </patternFill>
      </fill>
    </dxf>
  </rfmt>
  <rcc rId="30807" sId="1">
    <nc r="Q12">
      <v>84524955</v>
    </nc>
  </rcc>
  <rcc rId="30808" sId="1">
    <nc r="R12">
      <v>84524955</v>
    </nc>
  </rcc>
  <rfmt sheetId="1" sqref="Q12:R12">
    <dxf>
      <numFmt numFmtId="167" formatCode="_(&quot;$&quot;\ * #,##0.00_);_(&quot;$&quot;\ * \(#,##0.00\);_(&quot;$&quot;\ * &quot;-&quot;??_);_(@_)"/>
    </dxf>
  </rfmt>
  <rfmt sheetId="1" sqref="Q12:R12">
    <dxf>
      <alignment vertical="center" readingOrder="0"/>
    </dxf>
  </rfmt>
  <rfmt sheetId="1" sqref="Q12:R12">
    <dxf>
      <alignment horizontal="center" readingOrder="0"/>
    </dxf>
  </rfmt>
  <rcc rId="30809" sId="1" odxf="1" dxf="1">
    <nc r="S12" t="inlineStr">
      <is>
        <t>NO</t>
      </is>
    </nc>
    <odxf>
      <alignment horizontal="general" vertical="bottom" wrapText="0" readingOrder="0"/>
    </odxf>
    <ndxf>
      <alignment horizontal="center" vertical="center" wrapText="1" readingOrder="0"/>
    </ndxf>
  </rcc>
  <rcc rId="30810" sId="1" odxf="1" dxf="1">
    <nc r="T12" t="inlineStr">
      <is>
        <t>N/A</t>
      </is>
    </nc>
    <odxf>
      <font>
        <sz val="11"/>
        <color theme="1"/>
        <name val="Calibri"/>
        <scheme val="minor"/>
      </font>
      <alignment horizontal="general" vertical="bottom" wrapText="0" readingOrder="0"/>
    </odxf>
    <ndxf>
      <font>
        <sz val="11"/>
        <color auto="1"/>
        <name val="Calibri"/>
        <scheme val="minor"/>
      </font>
      <alignment horizontal="center" vertical="center" wrapText="1" readingOrder="0"/>
    </ndxf>
  </rcc>
  <rcc rId="30811" sId="1" odxf="1" dxf="1">
    <nc r="U12" t="inlineStr">
      <is>
        <t>Secretario General / Omar Augusto Clavijo Clavijo</t>
      </is>
    </nc>
    <odxf>
      <alignment horizontal="general" vertical="bottom" wrapText="0" readingOrder="0"/>
    </odxf>
    <ndxf>
      <alignment horizontal="center" vertical="center" wrapText="1" readingOrder="0"/>
    </ndxf>
  </rcc>
  <rcc rId="30812" sId="1">
    <nc r="V12">
      <v>7000101037</v>
    </nc>
  </rcc>
  <rfmt sheetId="1" sqref="V12">
    <dxf>
      <alignment vertical="center" readingOrder="0"/>
    </dxf>
  </rfmt>
  <rfmt sheetId="1" sqref="V12">
    <dxf>
      <alignment horizontal="center" readingOrder="0"/>
    </dxf>
  </rfmt>
  <rcc rId="30813" sId="1">
    <nc r="Y12" t="inlineStr">
      <is>
        <t>SG - CPS - 007 - 2019</t>
      </is>
    </nc>
  </rcc>
  <rcc rId="30814" sId="1">
    <nc r="Z12" t="inlineStr">
      <is>
        <t>EDGAR HERNAN SANCHEZ MONTOYA</t>
      </is>
    </nc>
  </rcc>
  <rfmt sheetId="1" sqref="Y12:AA12">
    <dxf>
      <alignment vertical="center" readingOrder="0"/>
    </dxf>
  </rfmt>
  <rfmt sheetId="1" sqref="Y12:AA12">
    <dxf>
      <alignment horizontal="center" readingOrder="0"/>
    </dxf>
  </rfmt>
  <rcc rId="30815" sId="1">
    <nc r="AA12" t="inlineStr">
      <is>
        <t>OAJ</t>
      </is>
    </nc>
  </rcc>
  <rcc rId="30816" sId="1">
    <nc r="L15" t="inlineStr">
      <is>
        <t>PRESTAR SERVICIOS PROFESIONALES A LA DIRECCIÓN DE GESTIÓN DOCUMENTAL DE LA SECRETARIA GENERAL, PARA APOYAR LA DEFINICIÓN Y DESARROLLO DE LINEAMIENTOS TÉCNICOS ARCHIVISTICOS Y LA REVISIÓN, ACTUALIZACIÓN DE LOS INSTRUMENTOS ARCHIVÍSTICOS, EN CUMPLIMIENTO DE LA LEY 594 DE 2000"LEY GENERAL DE ARCHIVOS YU DEMÁS DISPOSICIONES EMITIDAS POR EL ARCHIVO GENERAL DE LA NOCIÓN - AGN -</t>
      </is>
    </nc>
  </rcc>
  <rcc rId="30817" sId="1">
    <nc r="M15" t="inlineStr">
      <is>
        <t>ENERO</t>
      </is>
    </nc>
  </rcc>
  <rcc rId="30818" sId="1">
    <nc r="O15" t="inlineStr">
      <is>
        <t>DIRECTA</t>
      </is>
    </nc>
  </rcc>
  <rcc rId="30819" sId="1">
    <nc r="P15" t="inlineStr">
      <is>
        <t>RECURSOS CORRIENTES</t>
      </is>
    </nc>
  </rcc>
  <rcc rId="30820" sId="1" numFmtId="34">
    <nc r="Q15">
      <v>67991462</v>
    </nc>
  </rcc>
  <rcc rId="30821" sId="1" numFmtId="34">
    <nc r="R15">
      <v>67991462</v>
    </nc>
  </rcc>
  <rcc rId="30822" sId="1">
    <nc r="S15" t="inlineStr">
      <is>
        <t>NO</t>
      </is>
    </nc>
  </rcc>
  <rcc rId="30823" sId="1">
    <nc r="T15" t="inlineStr">
      <is>
        <t>N/A</t>
      </is>
    </nc>
  </rcc>
  <rcc rId="30824" sId="1">
    <nc r="U15" t="inlineStr">
      <is>
        <t>Secretario General / Omar Augusto Clavijo Clavijo</t>
      </is>
    </nc>
  </rcc>
  <rcc rId="30825" sId="1">
    <nc r="V15">
      <v>7000101035</v>
    </nc>
  </rcc>
  <rcc rId="30826" sId="1">
    <nc r="Y15" t="inlineStr">
      <is>
        <t>SG - CPS - 008 - 2019</t>
      </is>
    </nc>
  </rcc>
  <rcc rId="30827" sId="1">
    <nc r="Z15" t="inlineStr">
      <is>
        <t>LUZ YANETH ESPINOSA PERDOMO</t>
      </is>
    </nc>
  </rcc>
  <rcc rId="30828" sId="1">
    <nc r="AA15" t="inlineStr">
      <is>
        <t>GD</t>
      </is>
    </nc>
  </rcc>
  <rcc rId="30829" sId="1" numFmtId="34">
    <nc r="AD15">
      <v>3031462</v>
    </nc>
  </rcc>
  <rcc rId="30830" sId="1" numFmtId="34">
    <nc r="AE15">
      <v>6496000</v>
    </nc>
  </rcc>
  <rcc rId="30831" sId="1" numFmtId="34">
    <nc r="AF15">
      <v>6496000</v>
    </nc>
  </rcc>
  <rcc rId="30832" sId="1" numFmtId="34">
    <nc r="AG15">
      <v>6496000</v>
    </nc>
  </rcc>
  <rcc rId="30833" sId="1" numFmtId="34">
    <nc r="AH15">
      <v>6496000</v>
    </nc>
  </rcc>
  <rcc rId="30834" sId="1" numFmtId="34">
    <nc r="AI15">
      <v>6496000</v>
    </nc>
  </rcc>
  <rcc rId="30835" sId="1" numFmtId="34">
    <nc r="AJ15">
      <v>6496000</v>
    </nc>
  </rcc>
  <rcc rId="30836" sId="1" numFmtId="34">
    <nc r="AK15">
      <v>6496000</v>
    </nc>
  </rcc>
  <rcc rId="30837" sId="1" numFmtId="34">
    <nc r="AL15">
      <v>6496000</v>
    </nc>
  </rcc>
  <rcc rId="30838" sId="1" numFmtId="34">
    <nc r="AM15">
      <v>6496000</v>
    </nc>
  </rcc>
  <rcc rId="30839" sId="1" numFmtId="34">
    <nc r="AN15">
      <v>6496000</v>
    </nc>
  </rcc>
  <rcc rId="30840" sId="1" numFmtId="34">
    <oc r="Q11">
      <v>3580000000</v>
    </oc>
    <nc r="Q11">
      <v>3275416923</v>
    </nc>
  </rcc>
  <rcc rId="30841" sId="1">
    <oc r="Q16">
      <f>+Q11</f>
    </oc>
    <nc r="Q16">
      <f>SUM(Q11:Q15)</f>
    </nc>
  </rcc>
  <rcc rId="30842" sId="1" numFmtId="34">
    <oc r="R11">
      <v>3580000000</v>
    </oc>
    <nc r="R11"/>
  </rcc>
  <rcv guid="{B8F9BE5B-3007-463E-9E6E-C1CC1E78165A}" action="delete"/>
  <rdn rId="0" localSheetId="1" customView="1" name="Z_B8F9BE5B_3007_463E_9E6E_C1CC1E78165A_.wvu.FilterData" hidden="1" oldHidden="1">
    <formula>'PAA 2019 SG'!$A$10:$BM$44</formula>
    <oldFormula>'PAA 2019 SG'!$A$10:$BM$44</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snm rId="30846" sheetId="1" oldName="[PAA 2019-v1.xlsx]PAA 2018 SG" newName="[PAA 2019-v1.xlsx]PAA 2019 SG"/>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12" start="0" length="0">
    <dxf>
      <alignment horizontal="center" vertical="center" wrapText="1" readingOrder="0"/>
    </dxf>
  </rfmt>
  <rfmt sheetId="1" sqref="W13" start="0" length="0">
    <dxf>
      <numFmt numFmtId="0" formatCode="General"/>
    </dxf>
  </rfmt>
  <rfmt sheetId="1" sqref="W14" start="0" length="0">
    <dxf>
      <numFmt numFmtId="0" formatCode="General"/>
    </dxf>
  </rfmt>
  <rcc rId="30847" sId="1" odxf="1" dxf="1">
    <nc r="W15">
      <v>4500031773</v>
    </nc>
    <ndxf>
      <numFmt numFmtId="0" formatCode="General"/>
    </ndxf>
  </rcc>
  <rcc rId="30848" sId="1">
    <nc r="W12">
      <v>4500031754</v>
    </nc>
  </rcc>
  <rcc rId="30849" sId="1">
    <nc r="W14">
      <v>4500031724</v>
    </nc>
  </rcc>
  <rcc rId="30850" sId="1">
    <nc r="W13">
      <v>4500031720</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51" sId="1" numFmtId="34">
    <nc r="X15">
      <v>67991462</v>
    </nc>
  </rcc>
  <rcc rId="30852" sId="1" odxf="1" dxf="1" numFmtId="34">
    <nc r="X12">
      <v>84524955</v>
    </nc>
    <ndxf>
      <numFmt numFmtId="167" formatCode="_(&quot;$&quot;\ * #,##0.00_);_(&quot;$&quot;\ * \(#,##0.00\);_(&quot;$&quot;\ * &quot;-&quot;??_);_(@_)"/>
      <alignment horizontal="center" vertical="center" readingOrder="0"/>
    </ndxf>
  </rcc>
  <rcc rId="30853" sId="1">
    <nc r="N12" t="inlineStr">
      <is>
        <t>10 meses y 14 días</t>
      </is>
    </nc>
  </rcc>
  <rcc rId="30854" sId="1">
    <nc r="N15" t="inlineStr">
      <is>
        <t xml:space="preserve">10 mese y 13 días </t>
      </is>
    </nc>
  </rcc>
  <rcc rId="30855" sId="1">
    <nc r="N13" t="inlineStr">
      <is>
        <t>10 meses y 20 días</t>
      </is>
    </nc>
  </rcc>
  <rcc rId="30856" sId="1" numFmtId="34">
    <nc r="X14">
      <v>55466660</v>
    </nc>
  </rcc>
  <rcc rId="30857" sId="1" numFmtId="34">
    <nc r="X13">
      <v>96600000</v>
    </nc>
  </rcc>
  <rm rId="30858" sheetId="1" source="N13" destination="N14" sourceSheetId="1">
    <rfmt sheetId="1" sqref="N14" start="0" length="0">
      <dxf>
        <alignment horizontal="center" vertical="center" wrapText="1" readingOrder="0"/>
        <border outline="0">
          <left style="thin">
            <color indexed="64"/>
          </left>
          <right style="thin">
            <color indexed="64"/>
          </right>
          <top style="thin">
            <color indexed="64"/>
          </top>
          <bottom style="thin">
            <color indexed="64"/>
          </bottom>
        </border>
      </dxf>
    </rfmt>
  </rm>
  <rcc rId="30859" sId="1">
    <nc r="N13" t="inlineStr">
      <is>
        <t>10 meses y 21 días</t>
      </is>
    </nc>
  </rcc>
  <rfmt sheetId="1" sqref="N13">
    <dxf>
      <alignment wrapText="1" readingOrder="0"/>
    </dxf>
  </rfmt>
  <rcv guid="{B8F9BE5B-3007-463E-9E6E-C1CC1E78165A}" action="delete"/>
  <rdn rId="0" localSheetId="1" customView="1" name="Z_B8F9BE5B_3007_463E_9E6E_C1CC1E78165A_.wvu.FilterData" hidden="1" oldHidden="1">
    <formula>'PAA 2019 SG'!$A$10:$BM$44</formula>
    <oldFormula>'PAA 2019 SG'!$A$10:$BM$44</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AD12" start="0" length="0">
    <dxf>
      <numFmt numFmtId="171" formatCode="_(&quot;$&quot;\ * #,##0_);_(&quot;$&quot;\ * \(#,##0\);_(&quot;$&quot;\ * &quot;-&quot;??_);_(@_)"/>
      <alignment horizontal="center" vertical="center" wrapText="1" readingOrder="0"/>
      <protection locked="0"/>
    </dxf>
  </rfmt>
  <rcc rId="30863" sId="1" odxf="1" s="1" dxf="1" numFmtId="34">
    <nc r="AE12">
      <v>8050000</v>
    </nc>
    <ndxf>
      <numFmt numFmtId="171" formatCode="_(&quot;$&quot;\ * #,##0_);_(&quot;$&quot;\ * \(#,##0\);_(&quot;$&quot;\ * &quot;-&quot;??_);_(@_)"/>
      <alignment horizontal="center" vertical="center" wrapText="1" readingOrder="0"/>
      <protection locked="0"/>
    </ndxf>
  </rcc>
  <rcc rId="30864" sId="1" odxf="1" s="1" dxf="1" numFmtId="34">
    <nc r="AF12">
      <v>8050000</v>
    </nc>
    <ndxf>
      <numFmt numFmtId="171" formatCode="_(&quot;$&quot;\ * #,##0_);_(&quot;$&quot;\ * \(#,##0\);_(&quot;$&quot;\ * &quot;-&quot;??_);_(@_)"/>
      <alignment horizontal="center" vertical="center" wrapText="1" readingOrder="0"/>
      <protection locked="0"/>
    </ndxf>
  </rcc>
  <rcc rId="30865" sId="1" odxf="1" s="1" dxf="1" numFmtId="34">
    <nc r="AG12">
      <v>8050000</v>
    </nc>
    <ndxf>
      <numFmt numFmtId="171" formatCode="_(&quot;$&quot;\ * #,##0_);_(&quot;$&quot;\ * \(#,##0\);_(&quot;$&quot;\ * &quot;-&quot;??_);_(@_)"/>
      <alignment horizontal="center" vertical="center" wrapText="1" readingOrder="0"/>
      <protection locked="0"/>
    </ndxf>
  </rcc>
  <rcc rId="30866" sId="1" odxf="1" s="1" dxf="1" numFmtId="34">
    <nc r="AH12">
      <v>8050000</v>
    </nc>
    <ndxf>
      <numFmt numFmtId="171" formatCode="_(&quot;$&quot;\ * #,##0_);_(&quot;$&quot;\ * \(#,##0\);_(&quot;$&quot;\ * &quot;-&quot;??_);_(@_)"/>
      <alignment horizontal="center" vertical="center" wrapText="1" readingOrder="0"/>
      <protection locked="0"/>
    </ndxf>
  </rcc>
  <rcc rId="30867" sId="1" odxf="1" s="1" dxf="1" numFmtId="34">
    <nc r="AI12">
      <v>8050000</v>
    </nc>
    <ndxf>
      <numFmt numFmtId="171" formatCode="_(&quot;$&quot;\ * #,##0_);_(&quot;$&quot;\ * \(#,##0\);_(&quot;$&quot;\ * &quot;-&quot;??_);_(@_)"/>
      <alignment horizontal="center" vertical="center" wrapText="1" readingOrder="0"/>
      <protection locked="0"/>
    </ndxf>
  </rcc>
  <rcc rId="30868" sId="1" odxf="1" s="1" dxf="1" numFmtId="34">
    <nc r="AJ12">
      <v>8050000</v>
    </nc>
    <ndxf>
      <numFmt numFmtId="171" formatCode="_(&quot;$&quot;\ * #,##0_);_(&quot;$&quot;\ * \(#,##0\);_(&quot;$&quot;\ * &quot;-&quot;??_);_(@_)"/>
      <alignment horizontal="center" vertical="center" wrapText="1" readingOrder="0"/>
      <protection locked="0"/>
    </ndxf>
  </rcc>
  <rcc rId="30869" sId="1" odxf="1" s="1" dxf="1" numFmtId="34">
    <nc r="AK12">
      <v>8050000</v>
    </nc>
    <ndxf>
      <numFmt numFmtId="171" formatCode="_(&quot;$&quot;\ * #,##0_);_(&quot;$&quot;\ * \(#,##0\);_(&quot;$&quot;\ * &quot;-&quot;??_);_(@_)"/>
      <alignment horizontal="center" vertical="center" wrapText="1" readingOrder="0"/>
      <protection locked="0"/>
    </ndxf>
  </rcc>
  <rcc rId="30870" sId="1" odxf="1" s="1" dxf="1" numFmtId="34">
    <nc r="AL12">
      <v>8050000</v>
    </nc>
    <ndxf>
      <numFmt numFmtId="171" formatCode="_(&quot;$&quot;\ * #,##0_);_(&quot;$&quot;\ * \(#,##0\);_(&quot;$&quot;\ * &quot;-&quot;??_);_(@_)"/>
      <alignment horizontal="center" vertical="center" wrapText="1" readingOrder="0"/>
      <protection locked="0"/>
    </ndxf>
  </rcc>
  <rcc rId="30871" sId="1" odxf="1" s="1" dxf="1" numFmtId="34">
    <nc r="AM12">
      <v>8050000</v>
    </nc>
    <ndxf>
      <numFmt numFmtId="171" formatCode="_(&quot;$&quot;\ * #,##0_);_(&quot;$&quot;\ * \(#,##0\);_(&quot;$&quot;\ * &quot;-&quot;??_);_(@_)"/>
      <alignment horizontal="center" vertical="center" wrapText="1" readingOrder="0"/>
      <protection locked="0"/>
    </ndxf>
  </rcc>
  <rcc rId="30872" sId="1" odxf="1" s="1" dxf="1" numFmtId="34">
    <nc r="AN12">
      <v>8050000</v>
    </nc>
    <ndxf>
      <numFmt numFmtId="171" formatCode="_(&quot;$&quot;\ * #,##0_);_(&quot;$&quot;\ * \(#,##0\);_(&quot;$&quot;\ * &quot;-&quot;??_);_(@_)"/>
      <alignment horizontal="center" vertical="center" wrapText="1" readingOrder="0"/>
      <protection locked="0"/>
    </ndxf>
  </rcc>
  <rcc rId="30873" sId="1" numFmtId="34">
    <nc r="AD12">
      <v>4024955</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74" sId="1">
    <oc r="M24" t="inlineStr">
      <is>
        <t xml:space="preserve">Enero </t>
      </is>
    </oc>
    <nc r="M24" t="inlineStr">
      <is>
        <t>FEBRERO</t>
      </is>
    </nc>
  </rcc>
  <rcc rId="30875" sId="1">
    <oc r="M25" t="inlineStr">
      <is>
        <t>ENERO</t>
      </is>
    </oc>
    <nc r="M25" t="inlineStr">
      <is>
        <t>FEBRERO</t>
      </is>
    </nc>
  </rcc>
  <rcc rId="30876" sId="1">
    <oc r="M27" t="inlineStr">
      <is>
        <t xml:space="preserve">Enero </t>
      </is>
    </oc>
    <nc r="M27" t="inlineStr">
      <is>
        <t>FEBRERO</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13">
    <dxf>
      <alignment vertical="top" readingOrder="0"/>
    </dxf>
  </rfmt>
  <rfmt sheetId="1" sqref="N13">
    <dxf>
      <alignment vertical="center" readingOrder="0"/>
    </dxf>
  </rfmt>
  <rfmt sheetId="1" sqref="N13">
    <dxf>
      <alignment horizontal="center" readingOrder="0"/>
    </dxf>
  </rfmt>
  <rcc rId="30877" sId="1">
    <oc r="N12" t="inlineStr">
      <is>
        <t>10 meses y 14 días</t>
      </is>
    </oc>
    <nc r="N12" t="inlineStr">
      <is>
        <t>10 meses y 15 días</t>
      </is>
    </nc>
  </rcc>
  <rcc rId="30878" sId="1">
    <oc r="M31" t="inlineStr">
      <is>
        <t>ENERO</t>
      </is>
    </oc>
    <nc r="M31" t="inlineStr">
      <is>
        <t>FEBRERO</t>
      </is>
    </nc>
  </rcc>
  <rcc rId="30879" sId="1">
    <oc r="N40" t="inlineStr">
      <is>
        <t xml:space="preserve"> 12 MESES</t>
      </is>
    </oc>
    <nc r="N40" t="inlineStr">
      <is>
        <t xml:space="preserve"> 10 MESES</t>
      </is>
    </nc>
  </rcc>
  <rcc rId="30880" sId="1">
    <oc r="N44" t="inlineStr">
      <is>
        <t>14 meses</t>
      </is>
    </oc>
    <nc r="N44" t="inlineStr">
      <is>
        <t>10 meses</t>
      </is>
    </nc>
  </rcc>
  <rcc rId="30881" sId="1">
    <oc r="N43" t="inlineStr">
      <is>
        <t>12 MESES</t>
      </is>
    </oc>
    <nc r="N43" t="inlineStr">
      <is>
        <t>10 MESES</t>
      </is>
    </nc>
  </rcc>
  <rfmt sheetId="1" sqref="A20">
    <dxf>
      <fill>
        <patternFill patternType="solid">
          <bgColor rgb="FFFF99CC"/>
        </patternFill>
      </fill>
    </dxf>
  </rfmt>
  <rcc rId="30882" sId="1" numFmtId="34">
    <oc r="AM20">
      <v>60000000</v>
    </oc>
    <nc r="AM20"/>
  </rcc>
  <rcc rId="30883" sId="1" numFmtId="34">
    <nc r="AF20">
      <v>65000000</v>
    </nc>
  </rcc>
  <rfmt sheetId="1" sqref="A59">
    <dxf>
      <fill>
        <patternFill patternType="solid">
          <bgColor rgb="FFFF99CC"/>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Q3">
    <dxf>
      <fill>
        <patternFill>
          <bgColor rgb="FFFFFF00"/>
        </patternFill>
      </fill>
    </dxf>
  </rfmt>
  <rfmt sheetId="1" sqref="Q19">
    <dxf>
      <fill>
        <patternFill>
          <bgColor rgb="FFFFFF00"/>
        </patternFill>
      </fill>
    </dxf>
  </rfmt>
  <rcc rId="29802" sId="1">
    <oc r="R47">
      <f>SUM(Q45:Q47)</f>
    </oc>
    <nc r="R47"/>
  </rcc>
  <rfmt sheetId="1" sqref="A45:XFD47">
    <dxf>
      <fill>
        <patternFill patternType="none">
          <bgColor auto="1"/>
        </patternFill>
      </fill>
    </dxf>
  </rfmt>
  <rfmt sheetId="1" s="1" sqref="Q48" start="0" length="0">
    <dxf>
      <font>
        <sz val="11"/>
        <color theme="1"/>
        <name val="Calibri"/>
        <scheme val="minor"/>
      </font>
      <alignment horizontal="center" wrapText="0" readingOrder="0"/>
    </dxf>
  </rfmt>
  <rcc rId="29803" sId="1">
    <oc r="J45" t="inlineStr">
      <is>
        <t xml:space="preserve">GASTOS DE COMPUTADOR  </t>
      </is>
    </oc>
    <nc r="J45"/>
  </rcc>
  <rcc rId="29804" sId="1">
    <oc r="J46" t="inlineStr">
      <is>
        <t xml:space="preserve">GASTOS DE COMPUTADOR  </t>
      </is>
    </oc>
    <nc r="J46"/>
  </rcc>
  <rfmt sheetId="1" sqref="A19:XFD19">
    <dxf>
      <fill>
        <patternFill patternType="none">
          <bgColor auto="1"/>
        </patternFill>
      </fill>
    </dxf>
  </rfmt>
  <rfmt sheetId="1" sqref="A22:XFD22">
    <dxf>
      <fill>
        <patternFill patternType="none">
          <bgColor auto="1"/>
        </patternFill>
      </fill>
    </dxf>
  </rfmt>
  <rcc rId="29805" sId="1">
    <oc r="R22">
      <f>SUM(Q15:Q22)</f>
    </oc>
    <nc r="R22"/>
  </rcc>
  <rfmt sheetId="12" sqref="A2:XFD2">
    <dxf>
      <fill>
        <patternFill patternType="none">
          <bgColor auto="1"/>
        </patternFill>
      </fill>
    </dxf>
  </rfmt>
  <rfmt sheetId="12" sqref="A3:XFD3">
    <dxf>
      <fill>
        <patternFill patternType="none">
          <bgColor auto="1"/>
        </patternFill>
      </fill>
    </dxf>
  </rfmt>
  <rfmt sheetId="1" sqref="A29:XFD29">
    <dxf>
      <fill>
        <patternFill patternType="none">
          <bgColor auto="1"/>
        </patternFill>
      </fill>
    </dxf>
  </rfmt>
  <rfmt sheetId="12" sqref="A6:XFD6">
    <dxf>
      <fill>
        <patternFill patternType="none">
          <bgColor auto="1"/>
        </patternFill>
      </fill>
    </dxf>
  </rfmt>
  <rfmt sheetId="1" sqref="A28:XFD28">
    <dxf>
      <fill>
        <patternFill patternType="none">
          <bgColor auto="1"/>
        </patternFill>
      </fill>
    </dxf>
  </rfmt>
  <rfmt sheetId="12" sqref="A5:XFD5">
    <dxf>
      <fill>
        <patternFill patternType="none">
          <bgColor auto="1"/>
        </patternFill>
      </fill>
    </dxf>
  </rfmt>
  <rfmt sheetId="1" sqref="A43:XFD43">
    <dxf>
      <fill>
        <patternFill patternType="none">
          <bgColor auto="1"/>
        </patternFill>
      </fill>
    </dxf>
  </rfmt>
  <rrc rId="29806" sId="13" ref="A2:XFD2" action="deleteRow">
    <rfmt sheetId="13" xfDxf="1" sqref="A2:XFD2" start="0" length="0"/>
    <rcc rId="0" sId="13" dxf="1">
      <nc r="A2"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3" dxf="1">
      <nc r="B2" t="inlineStr">
        <is>
          <t>GR:1:2-02-04</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3" dxf="1">
      <nc r="C2"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3" dxf="1">
      <nc r="D2"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3" dxf="1">
      <nc r="E2"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3" sqref="F2"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3" sqref="G2"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3" sqref="H2"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3" sqref="I2"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dxf>
    </rfmt>
    <rcc rId="0" sId="13" dxf="1">
      <nc r="J2" t="inlineStr">
        <is>
          <t> Mantenimiento y soporte de software</t>
        </is>
      </nc>
      <ndxf>
        <font>
          <sz val="10"/>
          <color theme="1"/>
          <name val="Calibri"/>
          <scheme val="minor"/>
        </font>
        <alignment vertical="center" wrapText="1" readingOrder="0"/>
        <border outline="0">
          <left style="thin">
            <color auto="1"/>
          </left>
          <right style="thin">
            <color auto="1"/>
          </right>
          <top style="thin">
            <color auto="1"/>
          </top>
          <bottom style="thin">
            <color auto="1"/>
          </bottom>
        </border>
      </ndxf>
    </rcc>
    <rcc rId="0" sId="13" dxf="1">
      <nc r="K2">
        <v>81112200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3" dxf="1">
      <nc r="L2" t="inlineStr">
        <is>
          <t>RENOVACIÓN DEL SERVICIO DE ACTUALZIACIÓN Y SOPORTE TECNICO (SOFTWARE UPDATE LICENSE &amp; SUPPORT) PARA LOS PRODUCTOS ORACLE LICENCIADOS POR EL DEPARTAMENTO DE CUNDINAMARCA</t>
        </is>
      </nc>
      <ndxf>
        <font>
          <sz val="10"/>
          <color rgb="FF000000"/>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3" dxf="1">
      <nc r="M2" t="inlineStr">
        <is>
          <t>ENERO</t>
        </is>
      </nc>
      <ndxf>
        <font>
          <sz val="10"/>
          <color theme="1"/>
          <name val="Calibri"/>
          <scheme val="minor"/>
        </font>
        <numFmt numFmtId="19" formatCode="dd/mm/yyyy"/>
        <alignment horizontal="center" vertical="center" wrapText="1" readingOrder="0"/>
        <border outline="0">
          <left style="thin">
            <color auto="1"/>
          </left>
          <right style="thin">
            <color auto="1"/>
          </right>
          <top style="thin">
            <color auto="1"/>
          </top>
          <bottom style="thin">
            <color auto="1"/>
          </bottom>
        </border>
      </ndxf>
    </rcc>
    <rcc rId="0" sId="13" dxf="1">
      <nc r="N2" t="inlineStr">
        <is>
          <t>11 MESES</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3" dxf="1">
      <nc r="O2" t="inlineStr">
        <is>
          <t>MENOR CUANTIA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3" dxf="1">
      <nc r="P2" t="inlineStr">
        <is>
          <t>RECURSOS CORRIENTES</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3" s="1" sqref="Q2" start="0" length="0">
      <dxf>
        <font>
          <sz val="11"/>
          <color auto="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3" s="1" sqref="R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cc rId="0" sId="13" dxf="1">
      <nc r="S2" t="inlineStr">
        <is>
          <t>NO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3" dxf="1">
      <nc r="T2" t="inlineStr">
        <is>
          <t>N/A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3" dxf="1">
      <nc r="U2" t="inlineStr">
        <is>
          <t>Secretaria de TIC / Jorge Andres Tovar Forero</t>
        </is>
      </nc>
      <ndxf>
        <font>
          <sz val="10"/>
          <color theme="1"/>
          <name val="Calibri"/>
          <scheme val="minor"/>
        </font>
        <alignment horizontal="center" vertical="center" wrapText="1" readingOrder="0"/>
        <border outline="0">
          <left style="thin">
            <color auto="1"/>
          </left>
          <top style="thin">
            <color auto="1"/>
          </top>
          <bottom style="thin">
            <color auto="1"/>
          </bottom>
        </border>
      </ndxf>
    </rcc>
    <rfmt sheetId="13" sqref="V2" start="0" length="0">
      <dxf>
        <font>
          <sz val="10"/>
          <color theme="1"/>
          <name val="Calibri"/>
          <scheme val="minor"/>
        </font>
        <alignment horizontal="center" vertical="center" readingOrder="0"/>
        <border outline="0">
          <left style="thin">
            <color auto="1"/>
          </left>
          <right style="thin">
            <color auto="1"/>
          </right>
          <top style="thin">
            <color auto="1"/>
          </top>
          <bottom style="thin">
            <color auto="1"/>
          </bottom>
        </border>
      </dxf>
    </rfmt>
    <rfmt sheetId="13" sqref="W2" start="0" length="0">
      <dxf>
        <font>
          <sz val="10"/>
          <color theme="1"/>
          <name val="Calibri"/>
          <scheme val="minor"/>
        </font>
        <alignment horizontal="center" vertical="center" wrapText="1" readingOrder="0"/>
        <border outline="0">
          <left style="thin">
            <color auto="1"/>
          </left>
          <top style="thin">
            <color auto="1"/>
          </top>
          <bottom style="thin">
            <color auto="1"/>
          </bottom>
        </border>
      </dxf>
    </rfmt>
    <rfmt sheetId="13" sqref="X2" start="0" length="0">
      <dxf>
        <numFmt numFmtId="167"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fmt sheetId="13" sqref="Y2" start="0" length="0">
      <dxf>
        <alignment horizontal="center" vertical="center" readingOrder="0"/>
        <border outline="0">
          <left style="thin">
            <color indexed="64"/>
          </left>
          <right style="thin">
            <color indexed="64"/>
          </right>
          <top style="thin">
            <color indexed="64"/>
          </top>
          <bottom style="thin">
            <color indexed="64"/>
          </bottom>
        </border>
      </dxf>
    </rfmt>
    <rfmt sheetId="13" sqref="Z2"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3" sqref="AA2"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3" sqref="AB2" start="0" length="0">
      <dxf>
        <font>
          <sz val="10"/>
          <color theme="1"/>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fmt sheetId="13" s="1" sqref="AC2" start="0" length="0">
      <dxf>
        <font>
          <sz val="10"/>
          <color theme="1"/>
          <name val="Calibri"/>
          <scheme val="minor"/>
        </font>
        <numFmt numFmtId="167"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3" s="1" sqref="AD2" start="0" length="0">
      <dxf>
        <font>
          <sz val="10"/>
          <color theme="1"/>
          <name val="Calibri"/>
          <scheme val="minor"/>
        </font>
        <numFmt numFmtId="167"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3" s="1" sqref="AE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F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G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H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I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J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K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L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M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3" s="1" sqref="AN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rc>
  <rrc rId="29807" sId="13" ref="A2:XFD2" action="deleteRow">
    <rfmt sheetId="13" xfDxf="1" sqref="A2:XFD2" start="0" length="0"/>
    <rcc rId="0" sId="13" dxf="1">
      <nc r="A2"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3" dxf="1">
      <nc r="B2" t="inlineStr">
        <is>
          <t>GR:1:2-02-04</t>
        </is>
      </nc>
      <ndxf>
        <font>
          <i/>
          <sz val="10"/>
          <color auto="1"/>
          <name val="Calibri"/>
          <scheme val="minor"/>
        </font>
        <numFmt numFmtId="30" formatCode="@"/>
        <alignment horizontal="center" vertical="center" readingOrder="0"/>
        <border outline="0">
          <left style="hair">
            <color auto="1"/>
          </left>
          <right style="hair">
            <color auto="1"/>
          </right>
          <top style="hair">
            <color auto="1"/>
          </top>
        </border>
      </ndxf>
    </rcc>
    <rcc rId="0" sId="13" dxf="1">
      <nc r="C2"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rder>
      </ndxf>
    </rcc>
    <rcc rId="0" sId="13" dxf="1">
      <nc r="D2"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rder>
      </ndxf>
    </rcc>
    <rcc rId="0" sId="13" dxf="1">
      <nc r="E2"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rder>
      </ndxf>
    </rcc>
    <rfmt sheetId="13" sqref="F2"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3" sqref="G2"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3" sqref="H2"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3" sqref="I2" start="0" length="0">
      <dxf>
        <font>
          <sz val="10"/>
          <color theme="1"/>
          <name val="Calibri"/>
          <scheme val="minor"/>
        </font>
        <alignment horizontal="center" vertical="center" wrapText="1" readingOrder="0"/>
        <border outline="0">
          <left style="thin">
            <color auto="1"/>
          </left>
          <right style="thin">
            <color auto="1"/>
          </right>
          <top style="thin">
            <color auto="1"/>
          </top>
        </border>
        <protection locked="0"/>
      </dxf>
    </rfmt>
    <rcc rId="0" sId="13" dxf="1">
      <nc r="J2" t="inlineStr">
        <is>
          <t>Cableado preformado troncal</t>
        </is>
      </nc>
      <ndxf>
        <font>
          <sz val="10"/>
          <color auto="1"/>
          <name val="Calibri"/>
          <scheme val="minor"/>
        </font>
        <alignment horizontal="center" vertical="center" wrapText="1" readingOrder="0"/>
        <border outline="0">
          <left style="thin">
            <color auto="1"/>
          </left>
          <right style="thin">
            <color auto="1"/>
          </right>
          <top style="thin">
            <color auto="1"/>
          </top>
        </border>
      </ndxf>
    </rcc>
    <rcc rId="0" sId="13" dxf="1">
      <nc r="K2">
        <v>26121702</v>
      </nc>
      <ndxf>
        <font>
          <sz val="10"/>
          <color auto="1"/>
          <name val="Calibri"/>
          <scheme val="minor"/>
        </font>
        <alignment horizontal="center" vertical="center" wrapText="1" readingOrder="0"/>
        <border outline="0">
          <left style="thin">
            <color auto="1"/>
          </left>
          <right style="thin">
            <color auto="1"/>
          </right>
          <top style="thin">
            <color auto="1"/>
          </top>
        </border>
      </ndxf>
    </rcc>
    <rcc rId="0" sId="13" s="1" dxf="1">
      <nc r="L2" t="inlineStr">
        <is>
          <t>SOPORTE Y MATENIMIENTO DE PLATAFORMAS CORPORATIVAS DE SISTEMAS DE INFORMACIÓN</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rder>
      </ndxf>
    </rcc>
    <rcc rId="0" sId="13" dxf="1">
      <nc r="M2" t="inlineStr">
        <is>
          <t>FEBRERO</t>
        </is>
      </nc>
      <ndxf>
        <font>
          <sz val="10"/>
          <color theme="1"/>
          <name val="Calibri"/>
          <scheme val="minor"/>
        </font>
        <numFmt numFmtId="19" formatCode="dd/mm/yyyy"/>
        <fill>
          <patternFill patternType="solid">
            <bgColor theme="0"/>
          </patternFill>
        </fill>
        <alignment horizontal="center" vertical="center" wrapText="1" readingOrder="0"/>
        <border outline="0">
          <left style="thin">
            <color auto="1"/>
          </left>
          <right style="thin">
            <color auto="1"/>
          </right>
          <top style="thin">
            <color auto="1"/>
          </top>
        </border>
      </ndxf>
    </rcc>
    <rcc rId="0" sId="13" dxf="1">
      <nc r="N2" t="inlineStr">
        <is>
          <t>10 MESES</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rder>
      </ndxf>
    </rcc>
    <rcc rId="0" sId="13" dxf="1">
      <nc r="O2" t="inlineStr">
        <is>
          <t>MINIMA CUANTÍA</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rder>
      </ndxf>
    </rcc>
    <rcc rId="0" sId="13" dxf="1">
      <nc r="P2" t="inlineStr">
        <is>
          <t>RECURSOS CORRIENTES</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rder>
      </ndxf>
    </rcc>
    <rfmt sheetId="13" s="1" sqref="Q2" start="0" length="0">
      <dxf>
        <numFmt numFmtId="167" formatCode="_(&quot;$&quot;\ * #,##0.00_);_(&quot;$&quot;\ * \(#,##0.00\);_(&quot;$&quot;\ * &quot;-&quot;??_);_(@_)"/>
        <alignment horizontal="center" vertical="center" readingOrder="0"/>
        <border outline="0">
          <left style="thin">
            <color auto="1"/>
          </left>
          <top style="thin">
            <color auto="1"/>
          </top>
          <bottom style="thin">
            <color auto="1"/>
          </bottom>
        </border>
      </dxf>
    </rfmt>
    <rfmt sheetId="13" s="1" sqref="R2" start="0" length="0">
      <dxf>
        <numFmt numFmtId="167"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cc rId="0" sId="13" dxf="1">
      <nc r="S2" t="inlineStr">
        <is>
          <t>NO</t>
        </is>
      </nc>
      <ndxf>
        <font>
          <sz val="10"/>
          <color theme="1"/>
          <name val="Calibri"/>
          <scheme val="minor"/>
        </font>
        <alignment horizontal="center" vertical="center" wrapText="1" readingOrder="0"/>
        <border outline="0">
          <left style="thin">
            <color auto="1"/>
          </left>
          <right style="thin">
            <color auto="1"/>
          </right>
          <top style="thin">
            <color auto="1"/>
          </top>
        </border>
      </ndxf>
    </rcc>
    <rcc rId="0" sId="13" dxf="1">
      <nc r="T2" t="inlineStr">
        <is>
          <t>N/A</t>
        </is>
      </nc>
      <ndxf>
        <font>
          <sz val="10"/>
          <color theme="1"/>
          <name val="Calibri"/>
          <scheme val="minor"/>
        </font>
        <alignment horizontal="center" vertical="center" wrapText="1" readingOrder="0"/>
        <border outline="0">
          <left style="thin">
            <color auto="1"/>
          </left>
          <right style="thin">
            <color auto="1"/>
          </right>
          <top style="thin">
            <color auto="1"/>
          </top>
        </border>
      </ndxf>
    </rcc>
    <rcc rId="0" sId="13" dxf="1">
      <nc r="U2" t="inlineStr">
        <is>
          <t>Secretaria de TIC / Jorge Andres Tovar Forero</t>
        </is>
      </nc>
      <ndxf>
        <font>
          <sz val="10"/>
          <color theme="1"/>
          <name val="Calibri"/>
          <scheme val="minor"/>
        </font>
        <alignment horizontal="center" vertical="center" wrapText="1" readingOrder="0"/>
        <border outline="0">
          <left style="thin">
            <color auto="1"/>
          </left>
          <top style="thin">
            <color auto="1"/>
          </top>
        </border>
      </ndxf>
    </rcc>
    <rfmt sheetId="13" sqref="V2" start="0" length="0">
      <dxf>
        <font>
          <sz val="10"/>
          <color theme="1"/>
          <name val="Calibri"/>
          <scheme val="minor"/>
        </font>
        <alignment horizontal="center" vertical="center" wrapText="1" readingOrder="0"/>
        <border outline="0">
          <left style="thin">
            <color auto="1"/>
          </left>
          <right style="thin">
            <color auto="1"/>
          </right>
          <top style="thin">
            <color auto="1"/>
          </top>
        </border>
      </dxf>
    </rfmt>
    <rfmt sheetId="13" sqref="W2" start="0" length="0">
      <dxf>
        <font>
          <sz val="10"/>
          <color theme="1"/>
          <name val="Calibri"/>
          <scheme val="minor"/>
        </font>
        <alignment horizontal="center" vertical="center" wrapText="1" readingOrder="0"/>
        <border outline="0">
          <left style="thin">
            <color auto="1"/>
          </left>
          <top style="thin">
            <color auto="1"/>
          </top>
        </border>
      </dxf>
    </rfmt>
    <rfmt sheetId="13" sqref="X2" start="0" length="0">
      <dxf>
        <alignment horizontal="center" vertical="center" readingOrder="0"/>
        <border outline="0">
          <left style="thin">
            <color indexed="64"/>
          </left>
          <right style="thin">
            <color indexed="64"/>
          </right>
          <top style="thin">
            <color indexed="64"/>
          </top>
          <bottom style="thin">
            <color indexed="64"/>
          </bottom>
        </border>
      </dxf>
    </rfmt>
    <rfmt sheetId="13" sqref="Y2" start="0" length="0">
      <dxf>
        <font>
          <sz val="10"/>
          <color theme="1"/>
          <name val="Calibri"/>
          <scheme val="minor"/>
        </font>
        <fill>
          <patternFill patternType="solid">
            <bgColor theme="0"/>
          </patternFill>
        </fill>
        <alignment horizontal="center" vertical="center" wrapText="1" readingOrder="0"/>
        <border outline="0">
          <right style="thin">
            <color auto="1"/>
          </right>
          <top style="thin">
            <color auto="1"/>
          </top>
        </border>
      </dxf>
    </rfmt>
    <rfmt sheetId="13" sqref="Z2" start="0" length="0">
      <dxf>
        <font>
          <sz val="10"/>
          <color theme="1"/>
          <name val="Calibri"/>
          <scheme val="minor"/>
        </font>
        <fill>
          <patternFill patternType="solid">
            <bgColor theme="0"/>
          </patternFill>
        </fill>
        <alignment horizontal="center" vertical="center" wrapText="1" readingOrder="0"/>
      </dxf>
    </rfmt>
    <rfmt sheetId="13" sqref="AA2"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rder>
      </dxf>
    </rfmt>
    <rfmt sheetId="13" sqref="AB2" start="0" length="0">
      <dxf>
        <font>
          <sz val="10"/>
          <color theme="1"/>
          <name val="Calibri"/>
          <scheme val="minor"/>
        </font>
        <fill>
          <patternFill patternType="solid">
            <bgColor theme="0"/>
          </patternFill>
        </fill>
        <alignment horizontal="center" vertical="center" wrapText="1" readingOrder="0"/>
        <border outline="0">
          <left style="thin">
            <color auto="1"/>
          </left>
          <top style="thin">
            <color auto="1"/>
          </top>
        </border>
      </dxf>
    </rfmt>
    <rfmt sheetId="13" s="1" sqref="AC2" start="0" length="0">
      <dxf>
        <font>
          <sz val="10"/>
          <color theme="1"/>
          <name val="Calibri"/>
          <scheme val="minor"/>
        </font>
        <numFmt numFmtId="167"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3" s="1" sqref="AD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E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F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G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H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I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J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K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L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M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fmt sheetId="13" s="1" sqref="AN2" start="0" length="0">
      <dxf>
        <font>
          <sz val="10"/>
          <color theme="1"/>
          <name val="Calibri"/>
          <scheme val="minor"/>
        </font>
        <numFmt numFmtId="167" formatCode="_(&quot;$&quot;\ * #,##0.00_);_(&quot;$&quot;\ * \(#,##0.00\);_(&quot;$&quot;\ * &quot;-&quot;??_);_(@_)"/>
        <alignment horizontal="center" vertical="center" wrapText="1" readingOrder="0"/>
        <border outline="0">
          <left style="thin">
            <color auto="1"/>
          </left>
          <right style="thin">
            <color auto="1"/>
          </right>
          <top style="thin">
            <color auto="1"/>
          </top>
        </border>
        <protection locked="0"/>
      </dxf>
    </rfmt>
  </rrc>
  <rrc rId="29808" sId="13" ref="A2:XFD2" action="deleteRow">
    <rfmt sheetId="13" xfDxf="1" sqref="A2:XFD2" start="0" length="0"/>
    <rcc rId="0" sId="13" dxf="1">
      <nc r="A2"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3" dxf="1">
      <nc r="B2" t="inlineStr">
        <is>
          <t>GR:1:2-02-04</t>
        </is>
      </nc>
      <ndxf>
        <font>
          <i/>
          <sz val="10"/>
          <color auto="1"/>
          <name val="Calibri"/>
          <scheme val="minor"/>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3" dxf="1">
      <nc r="C2" t="inlineStr">
        <is>
          <t>1.2.2.19</t>
        </is>
      </nc>
      <ndxf>
        <font>
          <i/>
          <sz val="10"/>
          <color auto="1"/>
          <name val="Calibri"/>
          <scheme val="minor"/>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3" dxf="1">
      <nc r="D2" t="inlineStr">
        <is>
          <t>999999</t>
        </is>
      </nc>
      <ndxf>
        <font>
          <i/>
          <sz val="10"/>
          <color auto="1"/>
          <name val="Calibri"/>
          <scheme val="minor"/>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3" dxf="1">
      <nc r="E2" t="inlineStr">
        <is>
          <t>1-0100</t>
        </is>
      </nc>
      <ndxf>
        <font>
          <i/>
          <sz val="10"/>
          <color auto="1"/>
          <name val="Calibri"/>
          <scheme val="minor"/>
        </font>
        <numFmt numFmtId="30" formatCode="@"/>
        <alignment horizontal="center" vertical="center" readingOrder="0"/>
        <border outline="0">
          <left style="thin">
            <color indexed="64"/>
          </left>
          <right style="thin">
            <color indexed="64"/>
          </right>
          <top style="thin">
            <color indexed="64"/>
          </top>
          <bottom style="thin">
            <color indexed="64"/>
          </bottom>
        </border>
      </ndxf>
    </rcc>
    <rfmt sheetId="13" sqref="F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3" sqref="G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3" sqref="H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3" sqref="I2"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cc rId="0" sId="13" dxf="1">
      <nc r="J2" t="inlineStr">
        <is>
          <t>Servicio de soporte telefónico</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3" dxf="1">
      <nc r="K2">
        <v>81161708</v>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3" s="1" dxf="1">
      <nc r="L2" t="inlineStr">
        <is>
          <t>CONTRATAR EL SERVICIO DE SOPORTE TÉCNICO ESPECIALIZADO PARA REALIZAR EL MANTENIMIENTO PREVENTIVO Y CORRECTIVO DE LA INFRAESTRUCTURA DE TELEFONIA IP, ASI COMO LA ACTUALIZACIÓN DEL SERVIDOR DE TARIFICACIÓN PCSISTEL DE LA GOBERNACIÓN DE CUNDINAMARCA.</t>
        </is>
      </nc>
      <n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3" dxf="1">
      <nc r="M2" t="inlineStr">
        <is>
          <t>NOVIEMBRE</t>
        </is>
      </nc>
      <ndxf>
        <font>
          <sz val="10"/>
          <color theme="1"/>
          <name val="Calibri"/>
          <scheme val="minor"/>
        </font>
        <numFmt numFmtId="19" formatCode="dd/mm/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3" dxf="1">
      <nc r="N2" t="inlineStr">
        <is>
          <t>1 MES</t>
        </is>
      </nc>
      <n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3" dxf="1">
      <nc r="O2" t="inlineStr">
        <is>
          <t>MINIMA CUANTÍA</t>
        </is>
      </nc>
      <n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3" dxf="1">
      <nc r="P2" t="inlineStr">
        <is>
          <t>RECURSOS CORRIENTES</t>
        </is>
      </nc>
      <n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3" s="1" sqref="Q2" start="0" length="0">
      <dxf>
        <numFmt numFmtId="167"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fmt sheetId="13" s="1" sqref="R2" start="0" length="0">
      <dxf>
        <numFmt numFmtId="167"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cc rId="0" sId="13" dxf="1">
      <nc r="S2" t="inlineStr">
        <is>
          <t>NO</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3" dxf="1">
      <nc r="T2" t="inlineStr">
        <is>
          <t>N/A</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3" dxf="1">
      <nc r="U2" t="inlineStr">
        <is>
          <t>Secretaria de TIC / Jorge Andres Tovar Forero</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13" sqref="V2"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3" sqref="W2" start="0" length="0">
      <dxf>
        <font>
          <sz val="10"/>
          <color theme="1"/>
          <name val="Calibri"/>
          <scheme val="minor"/>
        </font>
        <alignment horizontal="center" vertical="center" wrapText="1" readingOrder="0"/>
        <border outline="0">
          <left style="thin">
            <color auto="1"/>
          </left>
          <top style="thin">
            <color auto="1"/>
          </top>
          <bottom style="thin">
            <color auto="1"/>
          </bottom>
        </border>
      </dxf>
    </rfmt>
    <rfmt sheetId="13" sqref="X2" start="0" length="0">
      <dxf>
        <alignment horizontal="center" vertical="center" readingOrder="0"/>
        <border outline="0">
          <left style="thin">
            <color indexed="64"/>
          </left>
          <right style="thin">
            <color indexed="64"/>
          </right>
          <top style="thin">
            <color indexed="64"/>
          </top>
          <bottom style="thin">
            <color indexed="64"/>
          </bottom>
        </border>
      </dxf>
    </rfmt>
    <rfmt sheetId="13" sqref="Y2" start="0" length="0">
      <dxf>
        <font>
          <sz val="10"/>
          <color theme="1"/>
          <name val="Calibri"/>
          <scheme val="minor"/>
        </font>
        <fill>
          <patternFill patternType="solid">
            <bgColor theme="0"/>
          </patternFill>
        </fill>
        <alignment horizontal="center" vertical="center" wrapText="1" readingOrder="0"/>
        <border outline="0">
          <right style="thin">
            <color auto="1"/>
          </right>
          <top style="thin">
            <color auto="1"/>
          </top>
          <bottom style="thin">
            <color auto="1"/>
          </bottom>
        </border>
      </dxf>
    </rfmt>
    <rfmt sheetId="13" sqref="Z2"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3" sqref="AA2"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3" sqref="AB2"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3" s="1" sqref="AC2" start="0" length="0">
      <dxf>
        <font>
          <sz val="10"/>
          <color theme="1"/>
          <name val="Calibri"/>
          <scheme val="minor"/>
        </font>
        <numFmt numFmtId="167"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3" s="1" sqref="AD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E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F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G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H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I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J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K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L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M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3" s="1" sqref="AN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rc>
  <rrc rId="29809" sId="13" ref="A2:XFD2" action="deleteRow">
    <rfmt sheetId="13" xfDxf="1" sqref="A2:XFD2" start="0" length="0"/>
    <rcc rId="0" sId="13" dxf="1">
      <nc r="A2"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3" dxf="1">
      <nc r="B2" t="inlineStr">
        <is>
          <t>GR:1:2-02-04</t>
        </is>
      </nc>
      <ndxf>
        <font>
          <i/>
          <sz val="10"/>
          <color auto="1"/>
          <name val="Calibri"/>
          <scheme val="minor"/>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3" dxf="1">
      <nc r="C2" t="inlineStr">
        <is>
          <t>1.2.2.19</t>
        </is>
      </nc>
      <ndxf>
        <font>
          <i/>
          <sz val="10"/>
          <color auto="1"/>
          <name val="Calibri"/>
          <scheme val="minor"/>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3" dxf="1">
      <nc r="D2" t="inlineStr">
        <is>
          <t>999999</t>
        </is>
      </nc>
      <ndxf>
        <font>
          <i/>
          <sz val="10"/>
          <color auto="1"/>
          <name val="Calibri"/>
          <scheme val="minor"/>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3" dxf="1">
      <nc r="E2" t="inlineStr">
        <is>
          <t>1-0100</t>
        </is>
      </nc>
      <ndxf>
        <font>
          <i/>
          <sz val="10"/>
          <color auto="1"/>
          <name val="Calibri"/>
          <scheme val="minor"/>
        </font>
        <numFmt numFmtId="30" formatCode="@"/>
        <alignment horizontal="center" vertical="center" readingOrder="0"/>
        <border outline="0">
          <left style="thin">
            <color indexed="64"/>
          </left>
          <right style="thin">
            <color indexed="64"/>
          </right>
          <top style="thin">
            <color indexed="64"/>
          </top>
          <bottom style="thin">
            <color indexed="64"/>
          </bottom>
        </border>
      </ndxf>
    </rcc>
    <rfmt sheetId="13" sqref="F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3" sqref="G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3" sqref="H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3" sqref="I2"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cc rId="0" sId="13" dxf="1">
      <nc r="J2" t="inlineStr">
        <is>
          <t> Servicios de mantenimiento y reparación de infraestructura</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3" dxf="1">
      <nc r="K2">
        <v>72103300</v>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3" s="1" dxf="1">
      <nc r="L2" t="inlineStr">
        <is>
          <t>SUMINISTRAR Y OPERAR EL SERVICIO DE PLATAFORMA TECNOLÓGICA EN LO REFERENTE A LA HERRAMIENTA DE SUBASTA INVERSA ELECTRÓNICA PARA LA GOBERNACIÓN DE CUNDINAMARCA, ASÍ COMO LA PRESTACIÓN DEL SOPORTE TECNOLÓGICO, METODOLÓGICO Y JURÍDICO EXCLUSIVAMENTE PARA LOS EVENTOS DE SUBASTA ELECTRÓNICA</t>
        </is>
      </nc>
      <n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3" dxf="1">
      <nc r="M2" t="inlineStr">
        <is>
          <t>Enero</t>
        </is>
      </nc>
      <ndxf>
        <font>
          <sz val="10"/>
          <color theme="1"/>
          <name val="Calibri"/>
          <scheme val="minor"/>
        </font>
        <numFmt numFmtId="19" formatCode="dd/mm/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3" dxf="1">
      <nc r="N2">
        <v>11</v>
      </nc>
      <n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3" dxf="1">
      <nc r="O2" t="inlineStr">
        <is>
          <t>Mínima</t>
        </is>
      </nc>
      <n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3" dxf="1">
      <nc r="P2" t="inlineStr">
        <is>
          <t>RECURSOS CORRIENTES</t>
        </is>
      </nc>
      <n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3" s="1" sqref="Q2" start="0" length="0">
      <dxf>
        <font>
          <sz val="11"/>
          <color auto="1"/>
          <name val="Calibri"/>
          <scheme val="minor"/>
        </font>
        <numFmt numFmtId="167" formatCode="_(&quot;$&quot;\ * #,##0.00_);_(&quot;$&quot;\ * \(#,##0.00\);_(&quot;$&quot;\ * &quot;-&quot;??_);_(@_)"/>
        <alignment vertical="center" wrapText="1" readingOrder="0"/>
        <border outline="0">
          <left style="thin">
            <color indexed="64"/>
          </left>
          <right style="thin">
            <color indexed="64"/>
          </right>
          <top style="thin">
            <color indexed="64"/>
          </top>
          <bottom style="thin">
            <color indexed="64"/>
          </bottom>
        </border>
      </dxf>
    </rfmt>
    <rfmt sheetId="13" s="1" sqref="R2" start="0" length="0">
      <dxf>
        <font>
          <sz val="11"/>
          <color auto="1"/>
          <name val="Calibri"/>
          <scheme val="minor"/>
        </font>
        <numFmt numFmtId="167" formatCode="_(&quot;$&quot;\ * #,##0.00_);_(&quot;$&quot;\ * \(#,##0.00\);_(&quot;$&quot;\ * &quot;-&quot;??_);_(@_)"/>
        <alignment vertical="center" wrapText="1" readingOrder="0"/>
        <border outline="0">
          <left style="thin">
            <color indexed="64"/>
          </left>
          <right style="thin">
            <color indexed="64"/>
          </right>
          <top style="thin">
            <color indexed="64"/>
          </top>
          <bottom style="thin">
            <color indexed="64"/>
          </bottom>
        </border>
      </dxf>
    </rfmt>
    <rcc rId="0" sId="13" dxf="1">
      <nc r="S2" t="inlineStr">
        <is>
          <t>NO</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3" dxf="1">
      <nc r="T2" t="inlineStr">
        <is>
          <t>N/A</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3" dxf="1">
      <nc r="U2" t="inlineStr">
        <is>
          <t>Secretaria de TIC / Jorge Andres Tovar Forero</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13" sqref="V2" start="0" length="0">
      <dxf>
        <font>
          <sz val="10"/>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3" sqref="W2" start="0" length="0">
      <dxf>
        <font>
          <sz val="10"/>
          <color theme="1"/>
          <name val="Calibri"/>
          <scheme val="minor"/>
        </font>
        <numFmt numFmtId="35" formatCode="_-* #,##0.00\ _€_-;\-* #,##0.00\ _€_-;_-* &quot;-&quot;??\ _€_-;_-@_-"/>
        <alignment horizontal="center" vertical="center" wrapText="1" readingOrder="0"/>
        <border outline="0">
          <left style="thin">
            <color auto="1"/>
          </left>
          <top style="thin">
            <color auto="1"/>
          </top>
          <bottom style="thin">
            <color auto="1"/>
          </bottom>
        </border>
      </dxf>
    </rfmt>
    <rfmt sheetId="13" sqref="X2" start="0" length="0">
      <dxf>
        <alignment horizontal="center" vertical="center" readingOrder="0"/>
        <border outline="0">
          <left style="thin">
            <color indexed="64"/>
          </left>
          <right style="thin">
            <color indexed="64"/>
          </right>
          <top style="thin">
            <color indexed="64"/>
          </top>
          <bottom style="thin">
            <color indexed="64"/>
          </bottom>
        </border>
      </dxf>
    </rfmt>
    <rfmt sheetId="13" sqref="Y2" start="0" length="0">
      <dxf>
        <font>
          <sz val="10"/>
          <color theme="1"/>
          <name val="Calibri"/>
          <scheme val="minor"/>
        </font>
        <fill>
          <patternFill patternType="solid">
            <bgColor theme="0"/>
          </patternFill>
        </fill>
        <alignment horizontal="center" vertical="center" wrapText="1" readingOrder="0"/>
        <border outline="0">
          <right style="thin">
            <color auto="1"/>
          </right>
          <top style="thin">
            <color auto="1"/>
          </top>
          <bottom style="thin">
            <color auto="1"/>
          </bottom>
        </border>
      </dxf>
    </rfmt>
    <rfmt sheetId="13" sqref="Z2"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3" sqref="AA2"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3" sqref="AB2"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3" s="1" sqref="AC2" start="0" length="0">
      <dxf>
        <font>
          <sz val="10"/>
          <color theme="1"/>
          <name val="Calibri"/>
          <scheme val="minor"/>
        </font>
        <numFmt numFmtId="167"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3" s="1" sqref="AD2" start="0" length="0">
      <dxf>
        <font>
          <sz val="11"/>
          <color auto="1"/>
          <name val="Calibri"/>
          <scheme val="minor"/>
        </font>
        <numFmt numFmtId="167" formatCode="_(&quot;$&quot;\ * #,##0.00_);_(&quot;$&quot;\ * \(#,##0.00\);_(&quot;$&quot;\ * &quot;-&quot;??_);_(@_)"/>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3" s="1" sqref="AE2" start="0" length="0">
      <dxf>
        <font>
          <sz val="10"/>
          <color theme="1"/>
          <name val="Calibri"/>
          <scheme val="minor"/>
        </font>
        <numFmt numFmtId="167"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3" s="1" sqref="AF2" start="0" length="0">
      <dxf>
        <font>
          <sz val="11"/>
          <color auto="1"/>
          <name val="Calibri"/>
          <scheme val="minor"/>
        </font>
        <numFmt numFmtId="167" formatCode="_(&quot;$&quot;\ * #,##0.00_);_(&quot;$&quot;\ * \(#,##0.00\);_(&quot;$&quot;\ * &quot;-&quot;??_);_(@_)"/>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3" s="1" sqref="AG2" start="0" length="0">
      <dxf>
        <font>
          <sz val="10"/>
          <color theme="1"/>
          <name val="Calibri"/>
          <scheme val="minor"/>
        </font>
        <numFmt numFmtId="167"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3" s="1" sqref="AH2" start="0" length="0">
      <dxf>
        <font>
          <sz val="11"/>
          <color auto="1"/>
          <name val="Calibri"/>
          <scheme val="minor"/>
        </font>
        <numFmt numFmtId="167" formatCode="_(&quot;$&quot;\ * #,##0.00_);_(&quot;$&quot;\ * \(#,##0.00\);_(&quot;$&quot;\ * &quot;-&quot;??_);_(@_)"/>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3" s="1" sqref="AI2" start="0" length="0">
      <dxf>
        <font>
          <sz val="10"/>
          <color theme="1"/>
          <name val="Calibri"/>
          <scheme val="minor"/>
        </font>
        <numFmt numFmtId="167"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3" s="1" sqref="AJ2" start="0" length="0">
      <dxf>
        <font>
          <sz val="11"/>
          <color auto="1"/>
          <name val="Calibri"/>
          <scheme val="minor"/>
        </font>
        <numFmt numFmtId="167" formatCode="_(&quot;$&quot;\ * #,##0.00_);_(&quot;$&quot;\ * \(#,##0.00\);_(&quot;$&quot;\ * &quot;-&quot;??_);_(@_)"/>
        <alignment vertical="center" wrapText="1" readingOrder="0"/>
        <border outline="0">
          <left style="thin">
            <color indexed="64"/>
          </left>
          <right style="thin">
            <color indexed="64"/>
          </right>
          <top style="thin">
            <color indexed="64"/>
          </top>
          <bottom style="thin">
            <color indexed="64"/>
          </bottom>
        </border>
      </dxf>
    </rfmt>
    <rfmt sheetId="13" s="1" sqref="AK2" start="0" length="0">
      <dxf>
        <font>
          <sz val="10"/>
          <color theme="1"/>
          <name val="Calibri"/>
          <scheme val="minor"/>
        </font>
        <numFmt numFmtId="167"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3" s="1" sqref="AL2" start="0" length="0">
      <dxf>
        <font>
          <sz val="11"/>
          <color auto="1"/>
          <name val="Calibri"/>
          <scheme val="minor"/>
        </font>
        <numFmt numFmtId="167" formatCode="_(&quot;$&quot;\ * #,##0.00_);_(&quot;$&quot;\ * \(#,##0.00\);_(&quot;$&quot;\ * &quot;-&quot;??_);_(@_)"/>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3" s="1" sqref="AM2" start="0" length="0">
      <dxf>
        <font>
          <sz val="10"/>
          <color theme="1"/>
          <name val="Calibri"/>
          <scheme val="minor"/>
        </font>
        <numFmt numFmtId="167"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3" s="1" sqref="AN2" start="0" length="0">
      <dxf>
        <font>
          <sz val="11"/>
          <color auto="1"/>
          <name val="Calibri"/>
          <scheme val="minor"/>
        </font>
        <numFmt numFmtId="167" formatCode="_(&quot;$&quot;\ * #,##0.00_);_(&quot;$&quot;\ * \(#,##0.00\);_(&quot;$&quot;\ * &quot;-&quot;??_);_(@_)"/>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rc>
  <rfmt sheetId="13" sqref="A2:XFD4">
    <dxf>
      <fill>
        <patternFill patternType="none">
          <bgColor auto="1"/>
        </patternFill>
      </fill>
    </dxf>
  </rfmt>
  <rrc rId="29810" sId="1" ref="A28:XFD28" action="insertRow"/>
  <rcc rId="29811" sId="1" odxf="1" dxf="1">
    <nc r="J28" t="inlineStr">
      <is>
        <t xml:space="preserve"> Papel de imprenta y papel de escribir /Suministros de escritorio/Carpetas de archivo, carpetas y separadores</t>
      </is>
    </nc>
    <odxf>
      <font>
        <sz val="10"/>
      </font>
    </odxf>
    <ndxf>
      <font>
        <sz val="10"/>
        <color auto="1"/>
        <name val="Arial"/>
        <scheme val="none"/>
      </font>
    </ndxf>
  </rcc>
  <rcc rId="29812" sId="1" odxf="1" dxf="1">
    <nc r="K28" t="inlineStr">
      <is>
        <t>14111500 44121600 44122000</t>
      </is>
    </nc>
    <odxf>
      <font>
        <sz val="10"/>
      </font>
    </odxf>
    <ndxf>
      <font>
        <sz val="10"/>
        <color auto="1"/>
        <name val="Arial"/>
        <scheme val="none"/>
      </font>
    </ndxf>
  </rcc>
  <rfmt sheetId="1" sqref="L28" start="0" length="0">
    <dxf>
      <font>
        <b/>
        <sz val="10"/>
        <color auto="1"/>
        <name val="Arial"/>
        <scheme val="none"/>
      </font>
    </dxf>
  </rfmt>
  <rcc rId="29813" sId="1" odxf="1" dxf="1">
    <nc r="M28" t="inlineStr">
      <is>
        <t>MARZO</t>
      </is>
    </nc>
    <odxf>
      <font>
        <sz val="11"/>
        <color theme="1"/>
        <name val="Calibri"/>
        <scheme val="minor"/>
      </font>
    </odxf>
    <ndxf>
      <font>
        <sz val="10"/>
        <color auto="1"/>
        <name val="Arial"/>
        <scheme val="none"/>
      </font>
    </ndxf>
  </rcc>
  <rcc rId="29814" sId="1" odxf="1" dxf="1">
    <nc r="N28" t="inlineStr">
      <is>
        <t>1 MES</t>
      </is>
    </nc>
    <odxf>
      <font>
        <sz val="11"/>
        <color theme="1"/>
        <name val="Calibri"/>
        <scheme val="minor"/>
      </font>
    </odxf>
    <ndxf>
      <font>
        <sz val="10"/>
        <color auto="1"/>
        <name val="Arial"/>
        <scheme val="none"/>
      </font>
    </ndxf>
  </rcc>
  <rcc rId="29815" sId="1" odxf="1" dxf="1">
    <nc r="O28" t="inlineStr">
      <is>
        <t>ACUERDO MARCO</t>
      </is>
    </nc>
    <odxf>
      <font>
        <sz val="11"/>
        <color theme="1"/>
        <name val="Calibri"/>
        <scheme val="minor"/>
      </font>
    </odxf>
    <ndxf>
      <font>
        <sz val="10"/>
        <color auto="1"/>
        <name val="Arial"/>
        <scheme val="none"/>
      </font>
    </ndxf>
  </rcc>
  <rcc rId="29816" sId="1" odxf="1" dxf="1">
    <nc r="P28" t="inlineStr">
      <is>
        <t>RECURSOS CORRIENTES</t>
      </is>
    </nc>
    <odxf>
      <font>
        <sz val="11"/>
        <color theme="1"/>
        <name val="Calibri"/>
        <scheme val="minor"/>
      </font>
    </odxf>
    <ndxf>
      <font>
        <sz val="10"/>
        <color theme="1"/>
        <name val="Arial"/>
        <scheme val="none"/>
      </font>
    </ndxf>
  </rcc>
  <rcc rId="29817" sId="1" odxf="1" dxf="1" numFmtId="34">
    <nc r="Q28">
      <v>600000000</v>
    </nc>
    <odxf>
      <font>
        <color auto="1"/>
      </font>
      <alignment horizontal="right" readingOrder="0"/>
    </odxf>
    <ndxf>
      <font>
        <sz val="10"/>
        <color auto="1"/>
        <name val="Arial"/>
        <scheme val="none"/>
      </font>
      <alignment horizontal="center" readingOrder="0"/>
    </ndxf>
  </rcc>
  <rcc rId="29818" sId="1" numFmtId="34">
    <oc r="R26">
      <v>1874981</v>
    </oc>
    <nc r="R26"/>
  </rcc>
  <rfmt sheetId="1" sqref="A28:XFD28">
    <dxf>
      <fill>
        <patternFill patternType="none">
          <bgColor auto="1"/>
        </patternFill>
      </fill>
    </dxf>
  </rfmt>
  <rcc rId="29819" sId="1" odxf="1" dxf="1">
    <nc r="S28" t="inlineStr">
      <is>
        <t>NO</t>
      </is>
    </nc>
    <odxf>
      <font>
        <sz val="11"/>
        <color theme="1"/>
        <name val="Calibri"/>
        <scheme val="minor"/>
      </font>
    </odxf>
    <ndxf>
      <font>
        <sz val="10"/>
        <color auto="1"/>
        <name val="Arial"/>
        <scheme val="none"/>
      </font>
    </ndxf>
  </rcc>
  <rcc rId="29820" sId="1" odxf="1" dxf="1">
    <nc r="T28" t="inlineStr">
      <is>
        <t>N/A</t>
      </is>
    </nc>
    <odxf>
      <font>
        <sz val="11"/>
        <color theme="1"/>
        <name val="Calibri"/>
        <scheme val="minor"/>
      </font>
    </odxf>
    <ndxf>
      <font>
        <sz val="10"/>
        <color auto="1"/>
        <name val="Arial"/>
        <scheme val="none"/>
      </font>
    </ndxf>
  </rcc>
  <rcc rId="29821" sId="1" odxf="1" dxf="1">
    <nc r="U28" t="inlineStr">
      <is>
        <t>Secretatia General - Dirección de Bienes e Inventarios / Nestor Alonso Guerrero Nemen</t>
      </is>
    </nc>
    <odxf>
      <font>
        <sz val="11"/>
        <color theme="1"/>
        <name val="Calibri"/>
        <scheme val="minor"/>
      </font>
    </odxf>
    <ndxf>
      <font>
        <sz val="10"/>
        <color auto="1"/>
        <name val="Arial"/>
        <scheme val="none"/>
      </font>
    </ndxf>
  </rcc>
  <rcc rId="29822" sId="1">
    <nc r="O30" t="inlineStr">
      <is>
        <t>MINIMA CUANTIA</t>
      </is>
    </nc>
  </rcc>
  <rfmt sheetId="12" sqref="J4:Q4">
    <dxf>
      <fill>
        <patternFill patternType="none">
          <bgColor auto="1"/>
        </patternFill>
      </fill>
    </dxf>
  </rfmt>
  <rfmt sheetId="12" sqref="A4:XFD4">
    <dxf>
      <fill>
        <patternFill patternType="none">
          <bgColor auto="1"/>
        </patternFill>
      </fill>
    </dxf>
  </rfmt>
  <rcc rId="29823" sId="1">
    <oc r="L67" t="inlineStr">
      <is>
        <t>contratar los seguros que amparen los intereses patrimoniales actuales y futuros , asi como los bienes de propiedad del departamento de cundinamarca que esten bajo su responsabilidad y custodia y aquellos que sean adquiridos para desarrollar las funciones inherentes a su actividad</t>
      </is>
    </oc>
    <nc r="L67" t="inlineStr">
      <is>
        <t>CONTRATAR LOS SEGUROS QUE AMPAREN LOS INTERESES PATRIMONIALES ACTUALES Y FUTUROS , ASI COMO LOS BIENES DE PROPIEDAD DEL DEPARTAMENTO DE CUNDINAMARCA QUE ESTEN BAJO SU RESPONSABILIDAD Y CUSTODIA Y AQUELLOS QUE SEAN ADQUIRIDOS PARA DESARROLLAR LAS FUNCIONES INHERENTES A SU ACTIVIDAD</t>
      </is>
    </nc>
  </rcc>
  <rfmt sheetId="12" sqref="A7:XFD7">
    <dxf>
      <fill>
        <patternFill patternType="none">
          <bgColor auto="1"/>
        </patternFill>
      </fill>
    </dxf>
  </rfmt>
  <rfmt sheetId="1" sqref="A67:XFD67">
    <dxf>
      <fill>
        <patternFill patternType="none">
          <bgColor auto="1"/>
        </patternFill>
      </fill>
    </dxf>
  </rfmt>
  <rcc rId="29824" sId="1">
    <oc r="L44" t="inlineStr">
      <is>
        <t>Contratar la compra de insumos para computadoras e impresoras  como toner y tintas y otros elementos necesariospara el normal  funcionamiento de las dependencias del nivel central de la Gobernación de Cundunamarca.</t>
      </is>
    </oc>
    <nc r="L44" t="inlineStr">
      <is>
        <t>CONTRATAR LA COMPRA DE INSUMOS PARA COMPUTADORAS E IMPRESORAS  COMO TONER Y TINTAS Y OTROS ELEMENTOS NECESARIOS PARA EL NORMAL  FUNCIONAMIENTO DE LAS DEPENDENCIAS DEL NIVEL CENTRAL DE LA GOBERNACIÓN DE CUNDINAMARCA.</t>
      </is>
    </nc>
  </rcc>
  <rcc rId="29825" sId="1">
    <nc r="L28" t="inlineStr">
      <is>
        <t>SUMINISTRO DE INSUMOS DE OFICINA - PAPELERÍA PARA EL NORMAL FUNCIONAMIENTO DE LAS DEPENDENCIAS DEL NIVEL CENTRAL</t>
      </is>
    </nc>
  </rcc>
  <rcc rId="29826" sId="1">
    <oc r="L29" t="inlineStr">
      <is>
        <t>Compra de plaquetas para modulo de inventarios personalizados</t>
      </is>
    </oc>
    <nc r="L29" t="inlineStr">
      <is>
        <t>COMPRA DE PLAQUETAS PARA MODULO DE INVENTARIOS PERSONALIZADOS</t>
      </is>
    </nc>
  </rcc>
  <rcc rId="29827" sId="1">
    <oc r="L30" t="inlineStr">
      <is>
        <t>Adquirir insumos de cafeteria para las diferentes dependencias del Nivel Central del Departamento de Cundinamarca</t>
      </is>
    </oc>
    <nc r="L30" t="inlineStr">
      <is>
        <t>ADQUIRIR INSUMOS DE CAFETERÍA PARA LAS DIFERENTES DEPENDENCIAS DEL NIVEL CENTRAL DEL DEPARTAMENTO DE CUNDINAMARCA</t>
      </is>
    </nc>
  </rcc>
  <rcc rId="29828" sId="1">
    <oc r="L22" t="inlineStr">
      <is>
        <t xml:space="preserve">Adquisicion de equipos tecnicos para almacenamiento y control de inventarios </t>
      </is>
    </oc>
    <nc r="L22" t="inlineStr">
      <is>
        <t>ADQUISICIÓN DE EQUIPOS TÉCNICOS PARA ALMACENAMIENTO Y CONTROL DE INVENTARIOS</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84" sId="1" numFmtId="34">
    <oc r="Q50">
      <v>600000000</v>
    </oc>
    <nc r="Q50">
      <v>700000000</v>
    </nc>
  </rcc>
  <rcc rId="30885" sId="1">
    <oc r="N52">
      <v>1</v>
    </oc>
    <nc r="N52" t="inlineStr">
      <is>
        <t>1 MES</t>
      </is>
    </nc>
  </rcc>
  <rcc rId="30886" sId="1">
    <oc r="N53">
      <v>1</v>
    </oc>
    <nc r="N53" t="inlineStr">
      <is>
        <t>1 MES</t>
      </is>
    </nc>
  </rcc>
  <rcc rId="30887" sId="1">
    <oc r="N54">
      <v>11</v>
    </oc>
    <nc r="N54" t="inlineStr">
      <is>
        <t>11 MESES</t>
      </is>
    </nc>
  </rcc>
  <rcc rId="30888" sId="1">
    <oc r="M59" t="inlineStr">
      <is>
        <t xml:space="preserve">MARZO </t>
      </is>
    </oc>
    <nc r="M59" t="inlineStr">
      <is>
        <t>ENERO</t>
      </is>
    </nc>
  </rcc>
  <rcc rId="30889" sId="1">
    <oc r="M78" t="inlineStr">
      <is>
        <t xml:space="preserve">FEBRERO </t>
      </is>
    </oc>
    <nc r="M78" t="inlineStr">
      <is>
        <t>JUNIO</t>
      </is>
    </nc>
  </rcc>
  <rcc rId="30890" sId="1">
    <oc r="N77" t="inlineStr">
      <is>
        <t xml:space="preserve">12 MESES </t>
      </is>
    </oc>
    <nc r="N77" t="inlineStr">
      <is>
        <t xml:space="preserve">10 MESES </t>
      </is>
    </nc>
  </rcc>
  <rcc rId="30891" sId="1">
    <oc r="N86" t="inlineStr">
      <is>
        <t xml:space="preserve">14 MESES </t>
      </is>
    </oc>
    <nc r="N86" t="inlineStr">
      <is>
        <t>10 MESES</t>
      </is>
    </nc>
  </rcc>
  <rfmt sheetId="1" sqref="J92:U92">
    <dxf>
      <fill>
        <patternFill patternType="solid">
          <bgColor theme="8" tint="0.59999389629810485"/>
        </patternFill>
      </fill>
    </dxf>
  </rfmt>
  <rfmt sheetId="1" sqref="J94:U94">
    <dxf>
      <fill>
        <patternFill patternType="solid">
          <bgColor theme="8" tint="0.59999389629810485"/>
        </patternFill>
      </fill>
    </dxf>
  </rfmt>
  <rfmt sheetId="1" sqref="J96:U96">
    <dxf>
      <fill>
        <patternFill patternType="solid">
          <bgColor theme="8" tint="0.59999389629810485"/>
        </patternFill>
      </fill>
    </dxf>
  </rfmt>
  <rfmt sheetId="1" sqref="J99:U99">
    <dxf>
      <fill>
        <patternFill patternType="solid">
          <bgColor theme="8" tint="0.59999389629810485"/>
        </patternFill>
      </fill>
    </dxf>
  </rfmt>
  <rfmt sheetId="1" sqref="L101" start="0" length="2147483647">
    <dxf>
      <font>
        <b val="0"/>
      </font>
    </dxf>
  </rfmt>
  <rcc rId="30892" sId="1">
    <oc r="O101" t="inlineStr">
      <is>
        <t>LICITACIÓN</t>
      </is>
    </oc>
    <nc r="O101" t="inlineStr">
      <is>
        <t>MINIMA CUANTÍA</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93" sId="1">
    <oc r="L50" t="inlineStr">
      <is>
        <t>CONTRATAR LA COMPRA DE INSUMOS PARA COMPUTADORAS E IMPRESORAS  COMO TONER Y TINTAS Y OTROS ELEMENTOS NECESARIOS PARA EL NORMAL  FUNCIONAMIENTO DE LAS DEPENDENCIAS DEL NIVEL CENTRAL DE LA GOBERNACIÓN DE CUNDINAMARCA.</t>
      </is>
    </oc>
    <nc r="L50" t="inlineStr">
      <is>
        <t>ADQUIRIR CONSUMIBLES DE IMPRESIÓN PARA LAS DIFERENTES IMPRESORAS QUE FUNCIONAN EN LAS DEPENDENCIAS DEL SECTOR CENTRAL DE LA GOBERNACIÓN DE CUNDINAMARCA</t>
      </is>
    </nc>
  </rcc>
  <rcc rId="30894" sId="1" numFmtId="34">
    <oc r="AE50">
      <v>600000000</v>
    </oc>
    <nc r="AE50">
      <v>700000000</v>
    </nc>
  </rcc>
  <rcc rId="30895" sId="1" numFmtId="34">
    <oc r="Q30">
      <v>600000000</v>
    </oc>
    <nc r="Q30">
      <v>500000000</v>
    </nc>
  </rcc>
  <rrc rId="30896" sId="1" ref="A31:XFD31" action="insertRow"/>
  <rcc rId="30897" sId="1">
    <nc r="A31" t="inlineStr">
      <is>
        <t>GENERAL</t>
      </is>
    </nc>
  </rcc>
  <rcc rId="30898" sId="1">
    <nc r="B31" t="inlineStr">
      <is>
        <t>GR:1:2-01-02</t>
      </is>
    </nc>
  </rcc>
  <rcc rId="30899" sId="1">
    <nc r="C31" t="inlineStr">
      <is>
        <t>1.2.1.2</t>
      </is>
    </nc>
  </rcc>
  <rcc rId="30900" sId="1">
    <nc r="D31" t="inlineStr">
      <is>
        <t>999999</t>
      </is>
    </nc>
  </rcc>
  <rcc rId="30901" sId="1">
    <nc r="E31" t="inlineStr">
      <is>
        <t>1-0100</t>
      </is>
    </nc>
  </rcc>
  <rcc rId="30902" sId="1">
    <nc r="L31" t="inlineStr">
      <is>
        <t>TRASLADO PRESUPUESTAL (GASTOS DE COMPUTADOR - Tonner)</t>
      </is>
    </nc>
  </rcc>
  <rcc rId="30903" sId="1">
    <nc r="M31" t="inlineStr">
      <is>
        <t>ENERO</t>
      </is>
    </nc>
  </rcc>
  <rcc rId="30904" sId="1">
    <nc r="N31" t="inlineStr">
      <is>
        <t>1 MES</t>
      </is>
    </nc>
  </rcc>
  <rcc rId="30905" sId="1">
    <nc r="O31" t="inlineStr">
      <is>
        <t>DIRECTA</t>
      </is>
    </nc>
  </rcc>
  <rcc rId="30906" sId="1">
    <nc r="P31" t="inlineStr">
      <is>
        <t>RECURSOS CORRIENTES</t>
      </is>
    </nc>
  </rcc>
  <rcc rId="30907" sId="1" numFmtId="34">
    <nc r="Q31">
      <v>100000000</v>
    </nc>
  </rcc>
  <rcc rId="30908" sId="1" numFmtId="34">
    <nc r="R31">
      <v>100000000</v>
    </nc>
  </rcc>
  <rcc rId="30909" sId="1">
    <nc r="S31" t="inlineStr">
      <is>
        <t>NO</t>
      </is>
    </nc>
  </rcc>
  <rcc rId="30910" sId="1">
    <nc r="T31" t="inlineStr">
      <is>
        <t>N/A</t>
      </is>
    </nc>
  </rcc>
  <rcc rId="30911" sId="1">
    <nc r="U31" t="inlineStr">
      <is>
        <t>Secretatia General - Dirección de Bienes e Inventarios / Nestor Alonso Guerrero Nemen</t>
      </is>
    </nc>
  </rcc>
  <rcc rId="30912" sId="1" numFmtId="34">
    <nc r="AD31">
      <v>100000000</v>
    </nc>
  </rcc>
  <rfmt sheetId="1" sqref="J31:U31">
    <dxf>
      <fill>
        <patternFill patternType="solid">
          <bgColor theme="8" tint="0.59999389629810485"/>
        </patternFill>
      </fill>
    </dxf>
  </rfmt>
  <rfmt sheetId="1" sqref="A31">
    <dxf>
      <fill>
        <patternFill patternType="solid">
          <bgColor rgb="FFFF99CC"/>
        </patternFill>
      </fill>
    </dxf>
  </rfmt>
  <rfmt sheetId="1" sqref="A42">
    <dxf>
      <fill>
        <patternFill patternType="solid">
          <bgColor rgb="FFFF99CC"/>
        </patternFill>
      </fill>
    </dxf>
  </rfmt>
  <rcc rId="30913" sId="1">
    <oc r="L42" t="inlineStr">
      <is>
        <t>CONTRATAR EL SERVICIO DE MANTENIMIENTO Y RECARGA DE LOS EXTINTORES PROPIEDAD DEL DEPARTAMENTO DE CUNDINAMARCA</t>
      </is>
    </oc>
    <nc r="L42" t="inlineStr">
      <is>
        <t>CONTRATAR EL SERVICIO DE MANTENIMIENTO PREVENTIVO, CORRECTIVO Y RECARGA A TODO COSTO DE EXTINTORES PARA LOS PREDIOS DEL DEPARTAMENTO UBICADOS EN BOGOTÁ Y CUNDINAMARCA</t>
      </is>
    </nc>
  </rcc>
  <rcc rId="30914" sId="1" odxf="1" dxf="1" numFmtId="34">
    <nc r="AG42">
      <v>6000000</v>
    </nc>
    <ndxf>
      <font>
        <sz val="11"/>
        <color auto="1"/>
        <name val="Calibri"/>
        <scheme val="minor"/>
      </font>
      <numFmt numFmtId="171" formatCode="_(&quot;$&quot;\ * #,##0_);_(&quot;$&quot;\ * \(#,##0\);_(&quot;$&quot;\ * &quot;-&quot;??_);_(@_)"/>
    </ndxf>
  </rcc>
  <rcc rId="30915" sId="1" odxf="1" dxf="1" numFmtId="34">
    <nc r="AN42">
      <v>6000000</v>
    </nc>
    <ndxf>
      <font>
        <sz val="11"/>
        <color auto="1"/>
        <name val="Calibri"/>
        <scheme val="minor"/>
      </font>
      <numFmt numFmtId="171" formatCode="_(&quot;$&quot;\ * #,##0_);_(&quot;$&quot;\ * \(#,##0\);_(&quot;$&quot;\ * &quot;-&quot;??_);_(@_)"/>
    </ndxf>
  </rcc>
  <rcc rId="30916" sId="1">
    <oc r="L21" t="inlineStr">
      <is>
        <t xml:space="preserve">ADQUISICION DE EXTINTORES   </t>
      </is>
    </oc>
    <nc r="L21" t="inlineStr">
      <is>
        <t xml:space="preserve">CONTRATAR LA COMPRA A TODO COSTO DE EXTINTORES   </t>
      </is>
    </nc>
  </rcc>
  <rcc rId="30917" sId="1" odxf="1" s="1" dxf="1" numFmtId="34">
    <nc r="AE21">
      <v>15000000</v>
    </nc>
    <ndxf>
      <numFmt numFmtId="167" formatCode="_(&quot;$&quot;\ * #,##0.00_);_(&quot;$&quot;\ * \(#,##0.00\);_(&quot;$&quot;\ * &quot;-&quot;??_);_(@_)"/>
      <alignment horizontal="center" vertical="top" readingOrder="0"/>
      <protection locked="0"/>
    </ndxf>
  </rcc>
  <rfmt sheetId="1" sqref="A21">
    <dxf>
      <fill>
        <patternFill patternType="solid">
          <bgColor rgb="FFFF99CC"/>
        </patternFill>
      </fill>
    </dxf>
  </rfmt>
  <rfmt sheetId="1" sqref="A44">
    <dxf>
      <fill>
        <patternFill patternType="solid">
          <bgColor rgb="FFFF99CC"/>
        </patternFill>
      </fill>
    </dxf>
  </rfmt>
  <rcc rId="30918" sId="1">
    <nc r="AE44">
      <v>191798527</v>
    </nc>
  </rcc>
  <rcc rId="30919" sId="1">
    <nc r="AF44">
      <v>191798527</v>
    </nc>
  </rcc>
  <rcc rId="30920" sId="1">
    <nc r="AG44">
      <v>191798527</v>
    </nc>
  </rcc>
  <rcc rId="30921" sId="1">
    <nc r="AH44">
      <v>191798527</v>
    </nc>
  </rcc>
  <rcc rId="30922" sId="1">
    <nc r="AI44">
      <v>191798527</v>
    </nc>
  </rcc>
  <rcc rId="30923" sId="1">
    <nc r="AJ44">
      <v>191798527</v>
    </nc>
  </rcc>
  <rcc rId="30924" sId="1">
    <nc r="AK44">
      <v>191798527</v>
    </nc>
  </rcc>
  <rcc rId="30925" sId="1">
    <nc r="AL44">
      <v>191798527</v>
    </nc>
  </rcc>
  <rcc rId="30926" sId="1">
    <nc r="AM44">
      <v>191798527</v>
    </nc>
  </rcc>
  <rcc rId="30927" sId="1">
    <nc r="AN44">
      <v>191798527</v>
    </nc>
  </rcc>
  <rfmt sheetId="1" sqref="AF44:AN44">
    <dxf>
      <numFmt numFmtId="167" formatCode="_(&quot;$&quot;\ * #,##0.00_);_(&quot;$&quot;\ * \(#,##0.00\);_(&quot;$&quot;\ * &quot;-&quot;??_);_(@_)"/>
    </dxf>
  </rfmt>
  <rfmt sheetId="1" sqref="AE44">
    <dxf>
      <numFmt numFmtId="167" formatCode="_(&quot;$&quot;\ * #,##0.00_);_(&quot;$&quot;\ * \(#,##0.00\);_(&quot;$&quot;\ * &quot;-&quot;??_);_(@_)"/>
    </dxf>
  </rfmt>
  <rrc rId="30928" sId="1" ref="A16:XFD16" action="insertRow"/>
  <rcc rId="30929" sId="1">
    <nc r="A16" t="inlineStr">
      <is>
        <t>GENERAL</t>
      </is>
    </nc>
  </rcc>
  <rcc rId="30930" sId="1">
    <nc r="B16" t="inlineStr">
      <is>
        <t>GR:1:1-03-03</t>
      </is>
    </nc>
  </rcc>
  <rcc rId="30931" sId="1">
    <nc r="C16" t="inlineStr">
      <is>
        <t>1.1.3.4</t>
      </is>
    </nc>
  </rcc>
  <rcc rId="30932" sId="1">
    <nc r="D16" t="inlineStr">
      <is>
        <t>999999</t>
      </is>
    </nc>
  </rcc>
  <rcc rId="30933" sId="1">
    <nc r="E16" t="inlineStr">
      <is>
        <t>1-0100</t>
      </is>
    </nc>
  </rcc>
  <rcc rId="30934" sId="1">
    <nc r="J16" t="inlineStr">
      <is>
        <t>Servicios temporales de recursos humanos</t>
      </is>
    </nc>
  </rcc>
  <rcc rId="30935" sId="1">
    <nc r="K16">
      <v>80111620</v>
    </nc>
  </rcc>
  <rcc rId="30936" sId="1">
    <nc r="L16" t="inlineStr">
      <is>
        <t>PRESTAR SERVICIOS PROFESIONALES Y DE APOYO A LA GESTIÓN A LA SECRETARIA DE PRENSA Y COMUNICACIONES INVESTIGAR, PROPONER, CONCEPTUALIZAR Y DESARROLLAR ESTRATEGIAS DE CONCEPTUALIZACIÓN, A TRAVÉS DE LA CREACIÓN, DISEÑO DE PIEZAS Y CAMPAÑAS GRÁFICAS PARA LA PROMOCIÓN Y DIVULGACIÓN DE LA IMAGEN INSTITUCIONAL "UNIDOS PODEMOS MAS"</t>
      </is>
    </nc>
  </rcc>
  <rcc rId="30937" sId="1">
    <nc r="M16" t="inlineStr">
      <is>
        <t>ENERO</t>
      </is>
    </nc>
  </rcc>
  <rcc rId="30938" sId="1">
    <nc r="N16" t="inlineStr">
      <is>
        <t xml:space="preserve">8 MESES Y 29 DÍAS </t>
      </is>
    </nc>
  </rcc>
  <rcc rId="30939" sId="1">
    <nc r="O16" t="inlineStr">
      <is>
        <t>DIRECTA</t>
      </is>
    </nc>
  </rcc>
  <rcc rId="30940" sId="1">
    <nc r="P16" t="inlineStr">
      <is>
        <t>RECURSOS CORRIENTES</t>
      </is>
    </nc>
  </rcc>
  <rcc rId="30941" sId="1" numFmtId="34">
    <nc r="Q16">
      <v>60973333</v>
    </nc>
  </rcc>
  <rcc rId="30942" sId="1" endOfListFormulaUpdate="1">
    <oc r="Q17">
      <f>SUM(Q11:Q15)</f>
    </oc>
    <nc r="Q17">
      <f>SUM(Q11:Q16)</f>
    </nc>
  </rcc>
  <rcc rId="30943" sId="1" numFmtId="34">
    <nc r="R16">
      <v>60973333</v>
    </nc>
  </rcc>
  <rcc rId="30944" sId="1">
    <nc r="S16" t="inlineStr">
      <is>
        <t>NO</t>
      </is>
    </nc>
  </rcc>
  <rcc rId="30945" sId="1">
    <nc r="T16" t="inlineStr">
      <is>
        <t>N/A</t>
      </is>
    </nc>
  </rcc>
  <rcc rId="30946" sId="1">
    <nc r="U16" t="inlineStr">
      <is>
        <t>Secretario General / Omar Augusto Clavijo Clavijo</t>
      </is>
    </nc>
  </rcc>
  <rcc rId="30947" sId="1" numFmtId="34">
    <nc r="AE16">
      <v>6800000</v>
    </nc>
  </rcc>
  <rcc rId="30948" sId="1" numFmtId="34">
    <nc r="AF16">
      <v>6800000</v>
    </nc>
  </rcc>
  <rcc rId="30949" sId="1" numFmtId="34">
    <nc r="AG16">
      <v>6800000</v>
    </nc>
  </rcc>
  <rcc rId="30950" sId="1" numFmtId="34">
    <nc r="AH16">
      <v>6800000</v>
    </nc>
  </rcc>
  <rcc rId="30951" sId="1" numFmtId="34">
    <nc r="AI16">
      <v>6800000</v>
    </nc>
  </rcc>
  <rcc rId="30952" sId="1" numFmtId="34">
    <nc r="AJ16">
      <v>6800000</v>
    </nc>
  </rcc>
  <rcc rId="30953" sId="1" numFmtId="34">
    <nc r="AK16">
      <v>6800000</v>
    </nc>
  </rcc>
  <rcc rId="30954" sId="1">
    <nc r="R11">
      <f>+Q11+R12+R13+R14+R15</f>
    </nc>
  </rcc>
  <rfmt sheetId="1" sqref="AO16" start="0" length="0">
    <dxf>
      <numFmt numFmtId="171" formatCode="_(&quot;$&quot;\ * #,##0_);_(&quot;$&quot;\ * \(#,##0\);_(&quot;$&quot;\ * &quot;-&quot;??_);_(@_)"/>
    </dxf>
  </rfmt>
  <rcc rId="30955" sId="1" numFmtId="34">
    <nc r="AL16">
      <v>13373333</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956" sId="1">
    <oc r="R11">
      <f>+Q11+R12+R13+R14+R15</f>
    </oc>
    <nc r="R11"/>
  </rcc>
  <rcc rId="30957" sId="1" numFmtId="34">
    <oc r="Q11">
      <v>3275416923</v>
    </oc>
    <nc r="Q11">
      <v>3214443590</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958" sId="1">
    <nc r="M41" t="inlineStr">
      <is>
        <t>MARZO</t>
      </is>
    </nc>
  </rcc>
  <rfmt sheetId="1" sqref="M41:P41">
    <dxf>
      <fill>
        <patternFill patternType="none">
          <bgColor auto="1"/>
        </patternFill>
      </fill>
    </dxf>
  </rfmt>
  <rcc rId="30959" sId="1">
    <nc r="N41" t="inlineStr">
      <is>
        <t>1 MES</t>
      </is>
    </nc>
  </rcc>
  <rcc rId="30960" sId="1">
    <nc r="P41" t="inlineStr">
      <is>
        <t>RECURSOS CORRIENTES</t>
      </is>
    </nc>
  </rcc>
  <rcc rId="30961" sId="1" odxf="1" dxf="1">
    <nc r="O41" t="inlineStr">
      <is>
        <t>MINIMA CUANTIA</t>
      </is>
    </nc>
    <odxf>
      <font>
        <sz val="11"/>
        <color theme="1"/>
        <name val="Calibri"/>
        <scheme val="minor"/>
      </font>
    </odxf>
    <ndxf>
      <font>
        <sz val="10"/>
        <color theme="1"/>
        <name val="Calibri"/>
        <scheme val="minor"/>
      </font>
    </ndxf>
  </rcc>
  <rcv guid="{B8F9BE5B-3007-463E-9E6E-C1CC1E78165A}" action="delete"/>
  <rdn rId="0" localSheetId="1" customView="1" name="Z_B8F9BE5B_3007_463E_9E6E_C1CC1E78165A_.wvu.Rows" hidden="1" oldHidden="1">
    <formula>'PAA 2019 SG'!$17:$19,'PAA 2019 SG'!$27:$27,'PAA 2019 SG'!$29:$29,'PAA 2019 SG'!$32:$32,'PAA 2019 SG'!$35:$35,'PAA 2019 SG'!$37:$39</formula>
  </rdn>
  <rdn rId="0" localSheetId="1" customView="1" name="Z_B8F9BE5B_3007_463E_9E6E_C1CC1E78165A_.wvu.FilterData" hidden="1" oldHidden="1">
    <formula>'PAA 2019 SG'!$A$10:$BM$46</formula>
    <oldFormula>'PAA 2019 SG'!$A$10:$BM$46</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8F9BE5B-3007-463E-9E6E-C1CC1E78165A}" action="delete"/>
  <rdn rId="0" localSheetId="1" customView="1" name="Z_B8F9BE5B_3007_463E_9E6E_C1CC1E78165A_.wvu.Rows" hidden="1" oldHidden="1">
    <formula>'PAA 2019 SG'!$17:$19,'PAA 2019 SG'!$27:$27,'PAA 2019 SG'!$29:$29,'PAA 2019 SG'!$32:$32,'PAA 2019 SG'!$35:$35,'PAA 2019 SG'!$37:$39,'PAA 2019 SG'!$44:$44,'PAA 2019 SG'!$47:$50,'PAA 2019 SG'!$53:$53,'PAA 2019 SG'!$57:$59,'PAA 2019 SG'!$67:$69,'PAA 2019 SG'!$72:$72,'PAA 2019 SG'!$76:$78,'PAA 2019 SG'!$81:$83,'PAA 2019 SG'!$85:$85,'PAA 2019 SG'!$87:$87,'PAA 2019 SG'!$89:$91,'PAA 2019 SG'!$93:$102,'PAA 2019 SG'!$104:$111</formula>
    <oldFormula>'PAA 2019 SG'!$17:$19,'PAA 2019 SG'!$27:$27,'PAA 2019 SG'!$29:$29,'PAA 2019 SG'!$32:$32,'PAA 2019 SG'!$35:$35,'PAA 2019 SG'!$37:$39</oldFormula>
  </rdn>
  <rdn rId="0" localSheetId="1" customView="1" name="Z_B8F9BE5B_3007_463E_9E6E_C1CC1E78165A_.wvu.FilterData" hidden="1" oldHidden="1">
    <formula>'PAA 2019 SG'!$A$10:$BM$46</formula>
    <oldFormula>'PAA 2019 SG'!$A$10:$BM$46</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A8:XFD8">
    <dxf>
      <fill>
        <patternFill patternType="none">
          <bgColor auto="1"/>
        </patternFill>
      </fill>
    </dxf>
  </rfmt>
  <rrc rId="29836" sId="1" ref="A62:XFD62" action="insertRow"/>
  <rcc rId="29837" sId="1">
    <nc r="A62" t="inlineStr">
      <is>
        <t>GENERAL</t>
      </is>
    </nc>
  </rcc>
  <rcc rId="29838" sId="1">
    <nc r="B62" t="inlineStr">
      <is>
        <t>GR:1:2-02-12</t>
      </is>
    </nc>
  </rcc>
  <rcc rId="29839" sId="1">
    <nc r="C62" t="inlineStr">
      <is>
        <t>1.2.2.2</t>
      </is>
    </nc>
  </rcc>
  <rcc rId="29840" sId="1">
    <nc r="D62" t="inlineStr">
      <is>
        <t>999999</t>
      </is>
    </nc>
  </rcc>
  <rcc rId="29841" sId="1">
    <nc r="E62" t="inlineStr">
      <is>
        <t>1-0100</t>
      </is>
    </nc>
  </rcc>
  <rcc rId="29842" sId="1" odxf="1" dxf="1">
    <nc r="J62" t="inlineStr">
      <is>
        <t>Servicio de instalación y mantenimiento de avisos</t>
      </is>
    </nc>
    <odxf>
      <fill>
        <patternFill patternType="solid">
          <bgColor theme="8" tint="0.59999389629810485"/>
        </patternFill>
      </fill>
    </odxf>
    <ndxf>
      <fill>
        <patternFill patternType="none">
          <bgColor indexed="65"/>
        </patternFill>
      </fill>
    </ndxf>
  </rcc>
  <rcc rId="29843" sId="1" odxf="1" dxf="1">
    <nc r="K62">
      <v>72154028</v>
    </nc>
    <odxf>
      <fill>
        <patternFill patternType="solid">
          <bgColor theme="8" tint="0.59999389629810485"/>
        </patternFill>
      </fill>
      <alignment wrapText="0" readingOrder="0"/>
    </odxf>
    <ndxf>
      <fill>
        <patternFill patternType="none">
          <bgColor indexed="65"/>
        </patternFill>
      </fill>
      <alignment wrapText="1" readingOrder="0"/>
    </ndxf>
  </rcc>
  <rfmt sheetId="1" sqref="L62" start="0" length="0">
    <dxf>
      <fill>
        <patternFill patternType="none">
          <bgColor indexed="65"/>
        </patternFill>
      </fill>
      <alignment horizontal="general" vertical="bottom" wrapText="0" readingOrder="0"/>
      <border outline="0">
        <left/>
        <right/>
        <top/>
        <bottom/>
      </border>
    </dxf>
  </rfmt>
  <rcc rId="29844" sId="1" xfDxf="1" dxf="1">
    <nc r="L62" t="inlineStr">
      <is>
        <t xml:space="preserve">ADQUIRIR E INSTALAR AVISOS INFORMATIVOS Y/O VALLAS EN LOS BIENES INMUEBLES DE PROPIEDAD DEL DEPARTAMENTO DE CUNDINAMARCA.             </t>
      </is>
    </nc>
    <ndxf>
      <alignment vertical="center" readingOrder="0"/>
    </ndxf>
  </rcc>
  <rfmt sheetId="1" sqref="L62">
    <dxf>
      <alignment wrapText="1" readingOrder="0"/>
    </dxf>
  </rfmt>
  <rcc rId="29845" sId="1" odxf="1" dxf="1">
    <nc r="M62" t="inlineStr">
      <is>
        <t>FEBRERO</t>
      </is>
    </nc>
    <odxf>
      <font>
        <sz val="10"/>
      </font>
      <fill>
        <patternFill>
          <bgColor theme="8" tint="0.59999389629810485"/>
        </patternFill>
      </fill>
    </odxf>
    <ndxf>
      <font>
        <sz val="10"/>
        <name val="Arial"/>
        <scheme val="none"/>
      </font>
      <fill>
        <patternFill>
          <bgColor rgb="FF00FFFF"/>
        </patternFill>
      </fill>
    </ndxf>
  </rcc>
  <rcc rId="29846" sId="1" odxf="1" dxf="1">
    <nc r="N62" t="inlineStr">
      <is>
        <t>10 MESES</t>
      </is>
    </nc>
    <odxf>
      <font>
        <sz val="10"/>
      </font>
      <fill>
        <patternFill>
          <bgColor theme="8" tint="0.59999389629810485"/>
        </patternFill>
      </fill>
    </odxf>
    <ndxf>
      <font>
        <sz val="10"/>
        <name val="Arial"/>
        <scheme val="none"/>
      </font>
      <fill>
        <patternFill>
          <bgColor rgb="FF00FFFF"/>
        </patternFill>
      </fill>
    </ndxf>
  </rcc>
  <rcc rId="29847" sId="1" odxf="1" dxf="1">
    <nc r="O62" t="inlineStr">
      <is>
        <t>ACUERDO MARCO</t>
      </is>
    </nc>
    <odxf>
      <font>
        <sz val="10"/>
      </font>
      <fill>
        <patternFill>
          <bgColor theme="8" tint="0.59999389629810485"/>
        </patternFill>
      </fill>
    </odxf>
    <ndxf>
      <font>
        <sz val="10"/>
        <name val="Arial"/>
        <scheme val="none"/>
      </font>
      <fill>
        <patternFill>
          <bgColor rgb="FF00FFFF"/>
        </patternFill>
      </fill>
    </ndxf>
  </rcc>
  <rcc rId="29848" sId="1" odxf="1" dxf="1">
    <nc r="P62" t="inlineStr">
      <is>
        <t>RECURSOS CORRIENTES</t>
      </is>
    </nc>
    <odxf>
      <font>
        <sz val="10"/>
      </font>
      <fill>
        <patternFill>
          <bgColor theme="8" tint="0.59999389629810485"/>
        </patternFill>
      </fill>
    </odxf>
    <ndxf>
      <font>
        <sz val="10"/>
        <name val="Arial"/>
        <scheme val="none"/>
      </font>
      <fill>
        <patternFill>
          <bgColor rgb="FF00FFFF"/>
        </patternFill>
      </fill>
    </ndxf>
  </rcc>
  <rcc rId="29849" sId="1" odxf="1" dxf="1" numFmtId="34">
    <nc r="Q62">
      <v>150000000</v>
    </nc>
    <odxf>
      <font>
        <sz val="10"/>
      </font>
      <fill>
        <patternFill>
          <bgColor theme="8" tint="0.59999389629810485"/>
        </patternFill>
      </fill>
    </odxf>
    <ndxf>
      <font>
        <sz val="10"/>
        <color auto="1"/>
        <name val="Arial"/>
        <scheme val="none"/>
      </font>
      <fill>
        <patternFill>
          <bgColor rgb="FF00FFFF"/>
        </patternFill>
      </fill>
    </ndxf>
  </rcc>
  <rfmt sheetId="1" sqref="R62" start="0" length="0">
    <dxf>
      <font>
        <sz val="10"/>
        <color auto="1"/>
        <name val="Arial"/>
        <scheme val="none"/>
      </font>
      <fill>
        <patternFill>
          <bgColor rgb="FF00FFFF"/>
        </patternFill>
      </fill>
    </dxf>
  </rfmt>
  <rcc rId="29850" sId="1" odxf="1" dxf="1">
    <nc r="S62" t="inlineStr">
      <is>
        <t>NO</t>
      </is>
    </nc>
    <odxf>
      <font>
        <sz val="10"/>
      </font>
      <numFmt numFmtId="0" formatCode="General"/>
      <fill>
        <patternFill>
          <bgColor theme="8" tint="0.59999389629810485"/>
        </patternFill>
      </fill>
    </odxf>
    <ndxf>
      <font>
        <sz val="10"/>
        <name val="Arial"/>
        <scheme val="none"/>
      </font>
      <numFmt numFmtId="167" formatCode="_(&quot;$&quot;\ * #,##0.00_);_(&quot;$&quot;\ * \(#,##0.00\);_(&quot;$&quot;\ * &quot;-&quot;??_);_(@_)"/>
      <fill>
        <patternFill>
          <bgColor rgb="FF00FFFF"/>
        </patternFill>
      </fill>
    </ndxf>
  </rcc>
  <rcc rId="29851" sId="1" odxf="1" dxf="1">
    <nc r="T62" t="inlineStr">
      <is>
        <t>N/A</t>
      </is>
    </nc>
    <odxf>
      <font>
        <sz val="10"/>
      </font>
      <fill>
        <patternFill>
          <bgColor theme="8" tint="0.59999389629810485"/>
        </patternFill>
      </fill>
    </odxf>
    <ndxf>
      <font>
        <sz val="10"/>
        <name val="Arial"/>
        <scheme val="none"/>
      </font>
      <fill>
        <patternFill>
          <bgColor rgb="FF00FFFF"/>
        </patternFill>
      </fill>
    </ndxf>
  </rcc>
  <rcc rId="29852" sId="1" odxf="1" dxf="1">
    <nc r="U62" t="inlineStr">
      <is>
        <t>Secretatia General - Dirección de Bienes e Inventarios / Nestor Alonso Guerrero Nemen</t>
      </is>
    </nc>
    <odxf>
      <font>
        <sz val="10"/>
      </font>
      <fill>
        <patternFill>
          <bgColor theme="8" tint="0.59999389629810485"/>
        </patternFill>
      </fill>
      <border outline="0">
        <right style="thin">
          <color indexed="64"/>
        </right>
      </border>
    </odxf>
    <ndxf>
      <font>
        <sz val="10"/>
        <name val="Arial"/>
        <scheme val="none"/>
      </font>
      <fill>
        <patternFill>
          <bgColor rgb="FF00FFFF"/>
        </patternFill>
      </fill>
      <border outline="0">
        <right/>
      </border>
    </ndxf>
  </rcc>
  <rfmt sheetId="1" sqref="A62:XFD62">
    <dxf>
      <fill>
        <patternFill patternType="none">
          <bgColor auto="1"/>
        </patternFill>
      </fill>
    </dxf>
  </rfmt>
  <rcc rId="29853" sId="1" numFmtId="34">
    <oc r="R60">
      <v>16888888</v>
    </oc>
    <nc r="R60"/>
  </rcc>
  <rcc rId="29854" sId="1" numFmtId="34">
    <oc r="R59">
      <v>60000000</v>
    </oc>
    <nc r="R59"/>
  </rcc>
  <rfmt sheetId="12" sqref="A9:XFD9">
    <dxf>
      <fill>
        <patternFill patternType="none">
          <bgColor auto="1"/>
        </patternFill>
      </fill>
    </dxf>
  </rfmt>
  <rcc rId="29855" sId="1">
    <oc r="L68" t="inlineStr">
      <is>
        <t>CONTRATAR LOS SEGUROS QUE AMPAREN LOS INTERESES PATRIMONIALES ACTUALES Y FUTUROS , ASI COMO LOS BIENES DE PROPIEDAD DEL DEPARTAMENTO DE CUNDINAMARCA QUE ESTEN BAJO SU RESPONSABILIDAD Y CUSTODIA Y AQUELLOS QUE SEAN ADQUIRIDOS PARA DESARROLLAR LAS FUNCIONES INHERENTES A SU ACTIVIDAD</t>
      </is>
    </oc>
    <nc r="L68" t="inlineStr">
      <is>
        <t>CONTRATAR LOS SEGUROS QUE AMPAREN LOS INTERESES PATRIMONIALES ACTUALES Y FUTUROS, ASI COMO LOS BIENES DE PROPIEDAD DEL DEPARTAMENTO DE CUNDINAMARCA QUE ESTEN BAJO SU RESPONSABILIDAD Y CUSTODIA Y AQUELLOS QUE SEAN ADQUIRIDOS PARA DESARROLLAR LAS FUNCIONES INHERENTES A SU ACTIVIDAD</t>
      </is>
    </nc>
  </rcc>
  <rfmt sheetId="1" sqref="A71:XFD71">
    <dxf>
      <fill>
        <patternFill patternType="none">
          <bgColor auto="1"/>
        </patternFill>
      </fill>
    </dxf>
  </rfmt>
  <rcc rId="29856" sId="1">
    <oc r="V71">
      <v>7000094617</v>
    </oc>
    <nc r="V71"/>
  </rcc>
  <rcc rId="29857" sId="1">
    <oc r="W71">
      <v>4500030165</v>
    </oc>
    <nc r="W71"/>
  </rcc>
  <rcc rId="29858" sId="1" numFmtId="34">
    <oc r="X71">
      <v>246733165</v>
    </oc>
    <nc r="X71"/>
  </rcc>
  <rcc rId="29859" sId="1">
    <oc r="Y71" t="inlineStr">
      <is>
        <t xml:space="preserve"> SG-SAMC-132-2018</t>
      </is>
    </oc>
    <nc r="Y71"/>
  </rcc>
  <rcc rId="29860" sId="1">
    <oc r="Z71" t="inlineStr">
      <is>
        <t>A&amp;V EXPRESS S.A.</t>
      </is>
    </oc>
    <nc r="Z71"/>
  </rcc>
  <rfmt sheetId="1" sqref="L71">
    <dxf>
      <alignment vertical="center" readingOrder="0"/>
    </dxf>
  </rfmt>
  <rfmt sheetId="11" sqref="A2:XFD2">
    <dxf>
      <fill>
        <patternFill patternType="none">
          <bgColor auto="1"/>
        </patternFill>
      </fill>
    </dxf>
  </rfmt>
  <rcc rId="29861" sId="1">
    <oc r="Q66">
      <f>SUM(Q64:Q64)</f>
    </oc>
    <nc r="Q66">
      <f>SUM(Q64:Q65)</f>
    </nc>
  </rcc>
  <rfmt sheetId="1" sqref="A73:XFD73">
    <dxf>
      <fill>
        <patternFill patternType="none">
          <bgColor auto="1"/>
        </patternFill>
      </fill>
    </dxf>
  </rfmt>
  <rfmt sheetId="11" sqref="A3:XFD3">
    <dxf>
      <fill>
        <patternFill patternType="none">
          <bgColor auto="1"/>
        </patternFill>
      </fill>
    </dxf>
  </rfmt>
  <rcv guid="{B8F9BE5B-3007-463E-9E6E-C1CC1E78165A}" action="delete"/>
  <rdn rId="0" localSheetId="1" customView="1" name="Z_B8F9BE5B_3007_463E_9E6E_C1CC1E78165A_.wvu.FilterData" hidden="1" oldHidden="1">
    <formula>'PAA 2018 SG'!$A$10:$BM$40</formula>
    <oldFormula>'PAA 2018 SG'!$A$10:$BM$40</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865" sId="1" ref="A103:XFD103" action="deleteRow">
    <rfmt sheetId="1" xfDxf="1" sqref="A103:XFD103" start="0" length="0"/>
    <rfmt sheetId="1" sqref="A103" start="0" length="0">
      <dxf>
        <alignment horizontal="center" vertical="top" readingOrder="0"/>
      </dxf>
    </rfmt>
    <rcc rId="0" sId="1" dxf="1">
      <nc r="B103" t="inlineStr">
        <is>
          <t xml:space="preserve">FUNCION PUBLICA </t>
        </is>
      </nc>
      <ndxf>
        <font>
          <sz val="16"/>
          <color theme="1"/>
          <name val="Calibri"/>
          <scheme val="minor"/>
        </font>
        <fill>
          <patternFill patternType="solid">
            <bgColor rgb="FFFFFF00"/>
          </patternFill>
        </fill>
        <alignment horizontal="center" vertical="top" readingOrder="0"/>
      </ndxf>
    </rcc>
    <rfmt sheetId="1" sqref="I103" start="0" length="0">
      <dxf>
        <alignment horizontal="center" vertical="center" readingOrder="0"/>
      </dxf>
    </rfmt>
    <rfmt sheetId="1" sqref="K103" start="0" length="0">
      <dxf>
        <alignment horizontal="center" vertical="top" readingOrder="0"/>
      </dxf>
    </rfmt>
    <rcc rId="0" sId="1" dxf="1">
      <nc r="M103">
        <v>1</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Tabla de inmovilizacion, arnes y señal.</t>
        </is>
      </nc>
      <ndxf>
        <font>
          <sz val="11"/>
          <color theme="1"/>
          <name val="Century Gothic"/>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O103">
        <v>5</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P103">
        <v>180000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66" sId="1" ref="A103:XFD103" action="deleteRow">
    <rfmt sheetId="1" xfDxf="1" sqref="A103:XFD103" start="0" length="0"/>
    <rcc rId="0" sId="1" dxf="1">
      <nc r="A103" t="inlineStr">
        <is>
          <t>ITEM</t>
        </is>
      </nc>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0" sId="1" dxf="1">
      <nc r="B103" t="inlineStr">
        <is>
          <t>ELEMENTO</t>
        </is>
      </nc>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0" sId="1" dxf="1">
      <nc r="C103" t="inlineStr">
        <is>
          <t>CANTIDAD</t>
        </is>
      </nc>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0" sId="1" dxf="1">
      <nc r="D103" t="inlineStr">
        <is>
          <t>VALOR UNITARIO</t>
        </is>
      </nc>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0" sId="1" dxf="1">
      <nc r="E103" t="inlineStr">
        <is>
          <t>VALOR TOTAL</t>
        </is>
      </nc>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2</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Botiquin fijo</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O103">
        <v>4</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P103">
        <v>180000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67" sId="1" ref="A103:XFD103" action="deleteRow">
    <rfmt sheetId="1" xfDxf="1" sqref="A103:XFD103" start="0" length="0"/>
    <rcc rId="0" sId="1" dxf="1">
      <nc r="A103">
        <v>1</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Tabla de inmovilizacion, arnes y señal.</t>
        </is>
      </nc>
      <ndxf>
        <font>
          <sz val="11"/>
          <color theme="1"/>
          <name val="Century Gothic"/>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103">
        <v>5</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D103">
        <v>180000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3</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Botiquin portatil</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O103">
        <v>4</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P103">
        <v>80000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68" sId="1" ref="A103:XFD103" action="deleteRow">
    <rfmt sheetId="1" xfDxf="1" sqref="A103:XFD103" start="0" length="0"/>
    <rcc rId="0" sId="1" dxf="1">
      <nc r="A103">
        <v>2</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Botiquin fijo</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C103">
        <v>4</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D103">
        <v>180000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4</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Sillas de ruedas</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O103">
        <v>4</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P103">
        <v>440000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69" sId="1" ref="A103:XFD103" action="deleteRow">
    <rfmt sheetId="1" xfDxf="1" sqref="A103:XFD103" start="0" length="0"/>
    <rcc rId="0" sId="1" dxf="1">
      <nc r="A103">
        <v>3</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Botiquin portatil</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C103">
        <v>4</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D103">
        <v>80000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5</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 xml:space="preserve">Chalecos para brigadistas </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O103">
        <v>40</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P103">
        <v>80000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0" sId="1" ref="A103:XFD103" action="deleteRow">
    <rfmt sheetId="1" xfDxf="1" sqref="A103:XFD103" start="0" length="0"/>
    <rcc rId="0" sId="1" dxf="1">
      <nc r="A103">
        <v>4</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Sillas de ruedas</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C103">
        <v>4</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D103">
        <v>440000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6</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Megafono</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O103">
        <v>4</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P103">
        <v>278000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1" sId="1" ref="A103:XFD103" action="deleteRow">
    <rfmt sheetId="1" xfDxf="1" sqref="A103:XFD103" start="0" length="0"/>
    <rcc rId="0" sId="1" dxf="1">
      <nc r="A103">
        <v>5</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 xml:space="preserve">Chalecos para brigadistas </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C103">
        <v>40</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D103">
        <v>80000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7</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Gasas estériles paquete X 3</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8100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umFmtId="34">
      <nc r="Q103">
        <v>486000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2" sId="1" ref="A103:XFD103" action="deleteRow">
    <rfmt sheetId="1" xfDxf="1" sqref="A103:XFD103" start="0" length="0"/>
    <rcc rId="0" sId="1" dxf="1">
      <nc r="A103">
        <v>6</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Megafono</t>
        </is>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C103">
        <v>4</v>
      </nc>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0" sId="1" s="1" dxf="1" numFmtId="34">
      <nc r="D103">
        <v>278000</v>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8</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Apósito o compresas no estériles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10000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3" sId="1" ref="A103:XFD103" action="deleteRow">
    <rfmt sheetId="1" xfDxf="1" sqref="A103:XFD103" start="0" length="0"/>
    <rcc rId="0" sId="1" dxf="1">
      <nc r="A103">
        <v>7</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Gasas estériles paquete X 3</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8100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umFmtId="34">
      <nc r="E103">
        <v>486000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9</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Esparadrapo de tela rollo 4"</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10000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4" sId="1" ref="A103:XFD103" action="deleteRow">
    <rfmt sheetId="1" xfDxf="1" sqref="A103:XFD103" start="0" length="0"/>
    <rcc rId="0" sId="1" dxf="1">
      <nc r="A103">
        <v>8</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Apósito o compresas no estériles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10000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10</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Bajalenguas paquete X 20</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9500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5" sId="1" ref="A103:XFD103" action="deleteRow">
    <rfmt sheetId="1" xfDxf="1" sqref="A103:XFD103" start="0" length="0"/>
    <rcc rId="0" sId="1" dxf="1">
      <nc r="A103">
        <v>9</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Esparadrapo de tela rollo 4"</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10000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11</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Venda elástica 2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3000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6" sId="1" ref="A103:XFD103" action="deleteRow">
    <rfmt sheetId="1" xfDxf="1" sqref="A103:XFD103" start="0" length="0"/>
    <rcc rId="0" sId="1" dxf="1">
      <nc r="A103">
        <v>10</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Bajalenguas paquete X 20</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9500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12</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Venda elástica 3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4000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7" sId="1" ref="A103:XFD103" action="deleteRow">
    <rfmt sheetId="1" xfDxf="1" sqref="A103:XFD103" start="0" length="0"/>
    <rcc rId="0" sId="1" dxf="1">
      <nc r="A103">
        <v>11</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Venda elástica 2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3000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13</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Venda elástica 5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5000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8" sId="1" ref="A103:XFD103" action="deleteRow">
    <rfmt sheetId="1" xfDxf="1" sqref="A103:XFD103" start="0" length="0"/>
    <rcc rId="0" sId="1" dxf="1">
      <nc r="A103">
        <v>12</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Venda elástica 3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4000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14</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Venda de algodón 3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2000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79" sId="1" ref="A103:XFD103" action="deleteRow">
    <rfmt sheetId="1" xfDxf="1" sqref="A103:XFD103" start="0" length="0"/>
    <rcc rId="0" sId="1" dxf="1">
      <nc r="A103">
        <v>13</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Venda elástica 5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5000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15</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Venda de algodón 5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3000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0" sId="1" ref="A103:XFD103" action="deleteRow">
    <rfmt sheetId="1" xfDxf="1" sqref="A103:XFD103" start="0" length="0"/>
    <rcc rId="0" sId="1" dxf="1">
      <nc r="A103">
        <v>14</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Venda de algodón 3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2000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17</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Guantes de látex para examen - caja X 100</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16000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1" sId="1" ref="A103:XFD103" action="deleteRow">
    <rfmt sheetId="1" xfDxf="1" sqref="A103:XFD103" start="0" length="0"/>
    <rcc rId="0" sId="1" dxf="1">
      <nc r="A103">
        <v>15</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Venda de algodón 5 x 5 yardas</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3000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18</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Tijeras punta redonda</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11000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2" sId="1" ref="A103:XFD103" action="deleteRow">
    <rfmt sheetId="1" xfDxf="1" sqref="A103:XFD103" start="0" length="0"/>
    <rcc rId="0" sId="1" dxf="1">
      <nc r="A103">
        <v>17</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Guantes de látex para examen - caja X 100</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16000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20</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Vendas adhesivas - varios tamaños  caja x 100</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60000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3" sId="1" ref="A103:XFD103" action="deleteRow">
    <rfmt sheetId="1" xfDxf="1" sqref="A103:XFD103" start="0" length="0"/>
    <rcc rId="0" sId="1" dxf="1">
      <nc r="A103">
        <v>18</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Tijeras punta redonda</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11000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21</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Linterna de dínamo autorrecargable</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O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P103">
        <v>15000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Q103">
        <f>+O103*P103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4" sId="1" ref="A103:XFD103" action="deleteRow">
    <rfmt sheetId="1" xfDxf="1" sqref="A103:XFD103" start="0" length="0"/>
    <rcc rId="0" sId="1" dxf="1">
      <nc r="A103">
        <v>20</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Vendas adhesivas - varios tamaños  caja x 100</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60000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22</v>
      </nc>
      <ndxf>
        <font>
          <sz val="11"/>
          <color theme="1"/>
          <name val="Century Gothic"/>
          <scheme val="none"/>
        </font>
        <fill>
          <patternFill patternType="solid">
            <bgColor theme="2" tint="-0.249977111117893"/>
          </patternFill>
        </fill>
        <border outline="0">
          <left style="thin">
            <color indexed="64"/>
          </left>
          <right style="thin">
            <color indexed="64"/>
          </right>
          <top style="thin">
            <color indexed="64"/>
          </top>
          <bottom style="thin">
            <color indexed="64"/>
          </bottom>
        </border>
      </ndxf>
    </rcc>
    <rcc rId="0" sId="1" dxf="1">
      <nc r="N103" t="inlineStr">
        <is>
          <t>Sillas ergonomicas</t>
        </is>
      </nc>
      <ndxf>
        <font>
          <sz val="10"/>
          <color rgb="FF000000"/>
          <name val="Century Gothic"/>
          <scheme val="none"/>
        </font>
        <fill>
          <patternFill patternType="solid">
            <bgColor theme="2" tint="-0.249977111117893"/>
          </patternFill>
        </fill>
        <alignment vertical="center" readingOrder="0"/>
        <border outline="0">
          <left style="thin">
            <color indexed="64"/>
          </left>
          <right style="thin">
            <color indexed="64"/>
          </right>
          <top style="thin">
            <color indexed="64"/>
          </top>
          <bottom style="thin">
            <color indexed="64"/>
          </bottom>
        </border>
      </ndxf>
    </rcc>
    <rcc rId="0" sId="1" dxf="1">
      <nc r="O103">
        <v>250</v>
      </nc>
      <ndxf>
        <font>
          <sz val="11"/>
          <color theme="1"/>
          <name val="Century Gothic"/>
          <scheme val="none"/>
        </font>
        <fill>
          <patternFill patternType="solid">
            <bgColor theme="2" tint="-0.249977111117893"/>
          </patternFill>
        </fill>
        <alignment horizontal="center" vertical="top" readingOrder="0"/>
        <border outline="0">
          <left style="thin">
            <color indexed="64"/>
          </left>
          <right style="thin">
            <color indexed="64"/>
          </right>
          <top style="thin">
            <color indexed="64"/>
          </top>
          <bottom style="thin">
            <color indexed="64"/>
          </bottom>
        </border>
      </ndxf>
    </rcc>
    <rcc rId="0" sId="1" s="1" dxf="1" numFmtId="34">
      <nc r="P103">
        <v>450000</v>
      </nc>
      <ndxf>
        <font>
          <sz val="11"/>
          <color theme="1"/>
          <name val="Century Gothic"/>
          <scheme val="none"/>
        </font>
        <numFmt numFmtId="165" formatCode="_(&quot;$&quot;\ * #,##0_);_(&quot;$&quot;\ * \(#,##0\);_(&quot;$&quot;\ * &quot;-&quot;_);_(@_)"/>
        <fill>
          <patternFill patternType="solid">
            <bgColor theme="2" tint="-0.249977111117893"/>
          </patternFill>
        </fill>
        <border outline="0">
          <left style="thin">
            <color indexed="64"/>
          </left>
          <right style="thin">
            <color indexed="64"/>
          </right>
          <top style="thin">
            <color indexed="64"/>
          </top>
          <bottom style="thin">
            <color indexed="64"/>
          </bottom>
        </border>
      </ndxf>
    </rcc>
    <rcc rId="0" sId="1" s="1" dxf="1">
      <nc r="Q103">
        <f>+P103*O103</f>
      </nc>
      <ndxf>
        <font>
          <sz val="11"/>
          <color theme="1"/>
          <name val="Century Gothic"/>
          <scheme val="none"/>
        </font>
        <numFmt numFmtId="165" formatCode="_(&quot;$&quot;\ * #,##0_);_(&quot;$&quot;\ * \(#,##0\);_(&quot;$&quot;\ * &quot;-&quot;_);_(@_)"/>
        <fill>
          <patternFill patternType="solid">
            <bgColor theme="2" tint="-0.249977111117893"/>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5" sId="1" ref="A103:XFD103" action="deleteRow">
    <rfmt sheetId="1" xfDxf="1" sqref="A103:XFD103" start="0" length="0"/>
    <rcc rId="0" sId="1" dxf="1">
      <nc r="A103">
        <v>21</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Linterna de dínamo autorrecargable</t>
        </is>
      </nc>
      <ndxf>
        <font>
          <sz val="10"/>
          <color rgb="FF000000"/>
          <name val="Century Gothic"/>
          <scheme val="none"/>
        </font>
        <fill>
          <patternFill patternType="solid">
            <bgColor theme="7" tint="0.59999389629810485"/>
          </patternFill>
        </fill>
        <alignment vertical="center" readingOrder="0"/>
        <border outline="0">
          <left style="thin">
            <color indexed="64"/>
          </left>
          <right style="thin">
            <color indexed="64"/>
          </right>
          <top style="thin">
            <color indexed="64"/>
          </top>
          <bottom style="thin">
            <color indexed="64"/>
          </bottom>
        </border>
      </ndxf>
    </rcc>
    <rcc rId="0" sId="1" dxf="1">
      <nc r="C103">
        <v>60</v>
      </nc>
      <ndxf>
        <font>
          <sz val="10"/>
          <color rgb="FF000000"/>
          <name val="Century Gothic"/>
          <scheme val="none"/>
        </font>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34">
      <nc r="D103">
        <v>15000</v>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cc rId="0" sId="1" s="1" dxf="1">
      <nc r="E103">
        <f>+C103*D103</f>
      </nc>
      <ndxf>
        <font>
          <sz val="11"/>
          <color theme="1"/>
          <name val="Century Gothic"/>
          <scheme val="none"/>
        </font>
        <numFmt numFmtId="165" formatCode="_(&quot;$&quot;\ * #,##0_);_(&quot;$&quot;\ * \(#,##0\);_(&quot;$&quot;\ * &quot;-&quot;_);_(@_)"/>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23</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calibracion Desfibriladores</t>
        </is>
      </nc>
      <ndxf>
        <font>
          <sz val="10"/>
          <color rgb="FF000000"/>
          <name val="Century Gothic"/>
          <scheme val="none"/>
        </font>
        <fill>
          <patternFill patternType="solid">
            <bgColor theme="9" tint="0.39997558519241921"/>
          </patternFill>
        </fill>
        <alignment vertical="center" readingOrder="0"/>
        <border outline="0">
          <left style="thin">
            <color indexed="64"/>
          </left>
          <right style="thin">
            <color indexed="64"/>
          </right>
          <top style="thin">
            <color indexed="64"/>
          </top>
          <bottom style="thin">
            <color indexed="64"/>
          </bottom>
        </border>
      </ndxf>
    </rcc>
    <rcc rId="0" sId="1" dxf="1">
      <nc r="O103">
        <v>2</v>
      </nc>
      <ndxf>
        <font>
          <sz val="11"/>
          <color theme="1"/>
          <name val="Century Gothic"/>
          <scheme val="none"/>
        </font>
        <fill>
          <patternFill patternType="solid">
            <bgColor theme="9" tint="0.39997558519241921"/>
          </patternFill>
        </fill>
        <alignment horizontal="center" vertical="top" readingOrder="0"/>
        <border outline="0">
          <left style="thin">
            <color indexed="64"/>
          </left>
          <right style="thin">
            <color indexed="64"/>
          </right>
          <top style="thin">
            <color indexed="64"/>
          </top>
          <bottom style="thin">
            <color indexed="64"/>
          </bottom>
        </border>
      </ndxf>
    </rcc>
    <rcc rId="0" sId="1" s="1" dxf="1" numFmtId="34">
      <nc r="P103">
        <v>700000</v>
      </nc>
      <ndxf>
        <font>
          <sz val="11"/>
          <color theme="1"/>
          <name val="Century Gothic"/>
          <scheme val="none"/>
        </font>
        <numFmt numFmtId="165" formatCode="_(&quot;$&quot;\ * #,##0_);_(&quot;$&quot;\ * \(#,##0\);_(&quot;$&quot;\ * &quot;-&quot;_);_(@_)"/>
        <fill>
          <patternFill patternType="solid">
            <bgColor theme="9" tint="0.39997558519241921"/>
          </patternFill>
        </fill>
        <border outline="0">
          <left style="thin">
            <color indexed="64"/>
          </left>
          <right style="thin">
            <color indexed="64"/>
          </right>
          <top style="thin">
            <color indexed="64"/>
          </top>
          <bottom style="thin">
            <color indexed="64"/>
          </bottom>
        </border>
      </ndxf>
    </rcc>
    <rcc rId="0" sId="1" s="1" dxf="1">
      <nc r="Q103">
        <f>+P103*O103</f>
      </nc>
      <ndxf>
        <font>
          <sz val="11"/>
          <color theme="1"/>
          <name val="Century Gothic"/>
          <scheme val="none"/>
        </font>
        <numFmt numFmtId="165" formatCode="_(&quot;$&quot;\ * #,##0_);_(&quot;$&quot;\ * \(#,##0\);_(&quot;$&quot;\ * &quot;-&quot;_);_(@_)"/>
        <fill>
          <patternFill patternType="solid">
            <bgColor theme="9" tint="0.39997558519241921"/>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6" sId="1" ref="A103:XFD103" action="deleteRow">
    <rfmt sheetId="1" xfDxf="1" sqref="A103:XFD103" start="0" length="0"/>
    <rcc rId="0" sId="1" dxf="1">
      <nc r="A103">
        <v>22</v>
      </nc>
      <ndxf>
        <font>
          <sz val="11"/>
          <color theme="1"/>
          <name val="Century Gothic"/>
          <scheme val="none"/>
        </font>
        <fill>
          <patternFill patternType="solid">
            <bgColor theme="2" tint="-0.249977111117893"/>
          </patternFill>
        </fill>
        <border outline="0">
          <left style="thin">
            <color indexed="64"/>
          </left>
          <right style="thin">
            <color indexed="64"/>
          </right>
          <top style="thin">
            <color indexed="64"/>
          </top>
          <bottom style="thin">
            <color indexed="64"/>
          </bottom>
        </border>
      </ndxf>
    </rcc>
    <rcc rId="0" sId="1" dxf="1">
      <nc r="B103" t="inlineStr">
        <is>
          <t>Sillas ergonomicas</t>
        </is>
      </nc>
      <ndxf>
        <font>
          <sz val="10"/>
          <color rgb="FF000000"/>
          <name val="Century Gothic"/>
          <scheme val="none"/>
        </font>
        <fill>
          <patternFill patternType="solid">
            <bgColor theme="2" tint="-0.249977111117893"/>
          </patternFill>
        </fill>
        <alignment vertical="center" readingOrder="0"/>
        <border outline="0">
          <left style="thin">
            <color indexed="64"/>
          </left>
          <right style="thin">
            <color indexed="64"/>
          </right>
          <top style="thin">
            <color indexed="64"/>
          </top>
          <bottom style="thin">
            <color indexed="64"/>
          </bottom>
        </border>
      </ndxf>
    </rcc>
    <rcc rId="0" sId="1" dxf="1">
      <nc r="C103">
        <v>250</v>
      </nc>
      <ndxf>
        <font>
          <sz val="11"/>
          <color theme="1"/>
          <name val="Century Gothic"/>
          <scheme val="none"/>
        </font>
        <fill>
          <patternFill patternType="solid">
            <bgColor theme="2" tint="-0.249977111117893"/>
          </patternFill>
        </fill>
        <alignment horizontal="center" vertical="top" readingOrder="0"/>
        <border outline="0">
          <left style="thin">
            <color indexed="64"/>
          </left>
          <right style="thin">
            <color indexed="64"/>
          </right>
          <top style="thin">
            <color indexed="64"/>
          </top>
          <bottom style="thin">
            <color indexed="64"/>
          </bottom>
        </border>
      </ndxf>
    </rcc>
    <rcc rId="0" sId="1" s="1" dxf="1" numFmtId="34">
      <nc r="D103">
        <v>450000</v>
      </nc>
      <ndxf>
        <font>
          <sz val="11"/>
          <color theme="1"/>
          <name val="Century Gothic"/>
          <scheme val="none"/>
        </font>
        <numFmt numFmtId="165" formatCode="_(&quot;$&quot;\ * #,##0_);_(&quot;$&quot;\ * \(#,##0\);_(&quot;$&quot;\ * &quot;-&quot;_);_(@_)"/>
        <fill>
          <patternFill patternType="solid">
            <bgColor theme="2" tint="-0.249977111117893"/>
          </patternFill>
        </fill>
        <border outline="0">
          <left style="thin">
            <color indexed="64"/>
          </left>
          <right style="thin">
            <color indexed="64"/>
          </right>
          <top style="thin">
            <color indexed="64"/>
          </top>
          <bottom style="thin">
            <color indexed="64"/>
          </bottom>
        </border>
      </ndxf>
    </rcc>
    <rcc rId="0" sId="1" s="1" dxf="1">
      <nc r="E103">
        <f>+D103*C103</f>
      </nc>
      <ndxf>
        <font>
          <sz val="11"/>
          <color theme="1"/>
          <name val="Century Gothic"/>
          <scheme val="none"/>
        </font>
        <numFmt numFmtId="165" formatCode="_(&quot;$&quot;\ * #,##0_);_(&quot;$&quot;\ * \(#,##0\);_(&quot;$&quot;\ * &quot;-&quot;_);_(@_)"/>
        <fill>
          <patternFill patternType="solid">
            <bgColor theme="2" tint="-0.249977111117893"/>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cc rId="0" sId="1" dxf="1">
      <nc r="M103">
        <v>24</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N103" t="inlineStr">
        <is>
          <t>puntos ecologicos  (canecas)</t>
        </is>
      </nc>
      <ndxf>
        <font>
          <sz val="10"/>
          <color rgb="FF000000"/>
          <name val="Century Gothic"/>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ndxf>
    </rcc>
    <rcc rId="0" sId="1" dxf="1">
      <nc r="O103">
        <v>15</v>
      </nc>
      <ndxf>
        <font>
          <sz val="11"/>
          <color theme="1"/>
          <name val="Century Gothic"/>
          <scheme val="none"/>
        </font>
        <fill>
          <patternFill patternType="solid">
            <bgColor rgb="FFFFFF00"/>
          </patternFill>
        </fill>
        <alignment horizontal="center" vertical="top" readingOrder="0"/>
        <border outline="0">
          <left style="thin">
            <color indexed="64"/>
          </left>
          <right style="thin">
            <color indexed="64"/>
          </right>
          <top style="thin">
            <color indexed="64"/>
          </top>
          <bottom style="thin">
            <color indexed="64"/>
          </bottom>
        </border>
      </ndxf>
    </rcc>
    <rcc rId="0" sId="1" s="1" dxf="1" numFmtId="34">
      <nc r="P103">
        <v>700000</v>
      </nc>
      <ndxf>
        <font>
          <sz val="11"/>
          <color theme="1"/>
          <name val="Century Gothic"/>
          <scheme val="none"/>
        </font>
        <numFmt numFmtId="165" formatCode="_(&quot;$&quot;\ * #,##0_);_(&quot;$&quot;\ * \(#,##0\);_(&quot;$&quot;\ * &quot;-&quot;_);_(@_)"/>
        <fill>
          <patternFill patternType="solid">
            <bgColor rgb="FFFFFF00"/>
          </patternFill>
        </fill>
        <border outline="0">
          <left style="thin">
            <color indexed="64"/>
          </left>
          <right style="thin">
            <color indexed="64"/>
          </right>
          <top style="thin">
            <color indexed="64"/>
          </top>
          <bottom style="thin">
            <color indexed="64"/>
          </bottom>
        </border>
      </ndxf>
    </rcc>
    <rcc rId="0" sId="1" dxf="1">
      <nc r="Q103">
        <f>+O103*P103</f>
      </nc>
      <ndxf>
        <font>
          <sz val="11"/>
          <color theme="1"/>
          <name val="Century Gothic"/>
          <scheme val="none"/>
        </font>
        <numFmt numFmtId="169" formatCode="_-&quot;$&quot;\ * #,##0_-;\-&quot;$&quot;\ * #,##0_-;_-&quot;$&quot;\ * &quot;-&quot;_-;_-@_-"/>
        <fill>
          <patternFill patternType="solid">
            <bgColor rgb="FFFFFF00"/>
          </patternFill>
        </fill>
        <border outline="0">
          <left style="thin">
            <color indexed="64"/>
          </left>
          <right style="thin">
            <color indexed="64"/>
          </right>
          <top style="thin">
            <color indexed="64"/>
          </top>
          <bottom style="thin">
            <color indexed="64"/>
          </bottom>
        </border>
      </ndxf>
    </rcc>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7" sId="1" ref="A103:XFD103" action="deleteRow">
    <rfmt sheetId="1" xfDxf="1" sqref="A103:XFD103" start="0" length="0"/>
    <rcc rId="0" sId="1" dxf="1">
      <nc r="A103">
        <v>23</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calibracion Desfibriladores</t>
        </is>
      </nc>
      <ndxf>
        <font>
          <sz val="10"/>
          <color rgb="FF000000"/>
          <name val="Century Gothic"/>
          <scheme val="none"/>
        </font>
        <fill>
          <patternFill patternType="solid">
            <bgColor theme="9" tint="0.39997558519241921"/>
          </patternFill>
        </fill>
        <alignment vertical="center" readingOrder="0"/>
        <border outline="0">
          <left style="thin">
            <color indexed="64"/>
          </left>
          <right style="thin">
            <color indexed="64"/>
          </right>
          <top style="thin">
            <color indexed="64"/>
          </top>
          <bottom style="thin">
            <color indexed="64"/>
          </bottom>
        </border>
      </ndxf>
    </rcc>
    <rcc rId="0" sId="1" dxf="1">
      <nc r="C103">
        <v>2</v>
      </nc>
      <ndxf>
        <font>
          <sz val="11"/>
          <color theme="1"/>
          <name val="Century Gothic"/>
          <scheme val="none"/>
        </font>
        <fill>
          <patternFill patternType="solid">
            <bgColor theme="9" tint="0.39997558519241921"/>
          </patternFill>
        </fill>
        <alignment horizontal="center" vertical="top" readingOrder="0"/>
        <border outline="0">
          <left style="thin">
            <color indexed="64"/>
          </left>
          <right style="thin">
            <color indexed="64"/>
          </right>
          <top style="thin">
            <color indexed="64"/>
          </top>
          <bottom style="thin">
            <color indexed="64"/>
          </bottom>
        </border>
      </ndxf>
    </rcc>
    <rcc rId="0" sId="1" s="1" dxf="1" numFmtId="34">
      <nc r="D103">
        <v>700000</v>
      </nc>
      <ndxf>
        <font>
          <sz val="11"/>
          <color theme="1"/>
          <name val="Century Gothic"/>
          <scheme val="none"/>
        </font>
        <numFmt numFmtId="165" formatCode="_(&quot;$&quot;\ * #,##0_);_(&quot;$&quot;\ * \(#,##0\);_(&quot;$&quot;\ * &quot;-&quot;_);_(@_)"/>
        <fill>
          <patternFill patternType="solid">
            <bgColor theme="9" tint="0.39997558519241921"/>
          </patternFill>
        </fill>
        <border outline="0">
          <left style="thin">
            <color indexed="64"/>
          </left>
          <right style="thin">
            <color indexed="64"/>
          </right>
          <top style="thin">
            <color indexed="64"/>
          </top>
          <bottom style="thin">
            <color indexed="64"/>
          </bottom>
        </border>
      </ndxf>
    </rcc>
    <rcc rId="0" sId="1" s="1" dxf="1">
      <nc r="E103">
        <f>+D103*C103</f>
      </nc>
      <ndxf>
        <font>
          <sz val="11"/>
          <color theme="1"/>
          <name val="Century Gothic"/>
          <scheme val="none"/>
        </font>
        <numFmt numFmtId="165" formatCode="_(&quot;$&quot;\ * #,##0_);_(&quot;$&quot;\ * \(#,##0\);_(&quot;$&quot;\ * &quot;-&quot;_);_(@_)"/>
        <fill>
          <patternFill patternType="solid">
            <bgColor theme="9" tint="0.39997558519241921"/>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rc rId="29888" sId="1" ref="A103:XFD103" action="deleteRow">
    <rfmt sheetId="1" xfDxf="1" sqref="A103:XFD103" start="0" length="0"/>
    <rcc rId="0" sId="1" dxf="1">
      <nc r="A103">
        <v>24</v>
      </nc>
      <ndxf>
        <font>
          <sz val="11"/>
          <color theme="1"/>
          <name val="Century Gothic"/>
          <scheme val="none"/>
        </font>
        <border outline="0">
          <left style="thin">
            <color indexed="64"/>
          </left>
          <right style="thin">
            <color indexed="64"/>
          </right>
          <top style="thin">
            <color indexed="64"/>
          </top>
          <bottom style="thin">
            <color indexed="64"/>
          </bottom>
        </border>
      </ndxf>
    </rcc>
    <rcc rId="0" sId="1" dxf="1">
      <nc r="B103" t="inlineStr">
        <is>
          <t>puntos ecologicos  (canecas)</t>
        </is>
      </nc>
      <ndxf>
        <font>
          <sz val="10"/>
          <color rgb="FF000000"/>
          <name val="Century Gothic"/>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ndxf>
    </rcc>
    <rcc rId="0" sId="1" dxf="1">
      <nc r="C103">
        <v>15</v>
      </nc>
      <ndxf>
        <font>
          <sz val="11"/>
          <color theme="1"/>
          <name val="Century Gothic"/>
          <scheme val="none"/>
        </font>
        <fill>
          <patternFill patternType="solid">
            <bgColor rgb="FFFFFF00"/>
          </patternFill>
        </fill>
        <alignment horizontal="center" vertical="top" readingOrder="0"/>
        <border outline="0">
          <left style="thin">
            <color indexed="64"/>
          </left>
          <right style="thin">
            <color indexed="64"/>
          </right>
          <top style="thin">
            <color indexed="64"/>
          </top>
          <bottom style="thin">
            <color indexed="64"/>
          </bottom>
        </border>
      </ndxf>
    </rcc>
    <rcc rId="0" sId="1" s="1" dxf="1" numFmtId="34">
      <nc r="D103">
        <v>700000</v>
      </nc>
      <ndxf>
        <font>
          <sz val="11"/>
          <color theme="1"/>
          <name val="Century Gothic"/>
          <scheme val="none"/>
        </font>
        <numFmt numFmtId="165" formatCode="_(&quot;$&quot;\ * #,##0_);_(&quot;$&quot;\ * \(#,##0\);_(&quot;$&quot;\ * &quot;-&quot;_);_(@_)"/>
        <fill>
          <patternFill patternType="solid">
            <bgColor rgb="FFFFFF00"/>
          </patternFill>
        </fill>
        <border outline="0">
          <left style="thin">
            <color indexed="64"/>
          </left>
          <right style="thin">
            <color indexed="64"/>
          </right>
          <top style="thin">
            <color indexed="64"/>
          </top>
          <bottom style="thin">
            <color indexed="64"/>
          </bottom>
        </border>
      </ndxf>
    </rcc>
    <rcc rId="0" sId="1" dxf="1">
      <nc r="E103">
        <f>+C103*D103</f>
      </nc>
      <ndxf>
        <font>
          <sz val="11"/>
          <color theme="1"/>
          <name val="Century Gothic"/>
          <scheme val="none"/>
        </font>
        <numFmt numFmtId="169" formatCode="_-&quot;$&quot;\ * #,##0_-;\-&quot;$&quot;\ * #,##0_-;_-&quot;$&quot;\ * &quot;-&quot;_-;_-@_-"/>
        <fill>
          <patternFill patternType="solid">
            <bgColor rgb="FFFFFF00"/>
          </patternFill>
        </fill>
        <border outline="0">
          <left style="thin">
            <color indexed="64"/>
          </left>
          <right style="thin">
            <color indexed="64"/>
          </right>
          <top style="thin">
            <color indexed="64"/>
          </top>
          <bottom style="thin">
            <color indexed="64"/>
          </bottom>
        </border>
      </ndxf>
    </rcc>
    <rfmt sheetId="1" sqref="I103" start="0" length="0">
      <dxf>
        <alignment horizontal="center" vertical="center" readingOrder="0"/>
      </dxf>
    </rfmt>
    <rfmt sheetId="1" sqref="K103" start="0" length="0">
      <dxf>
        <alignment horizontal="center" vertical="top" readingOrder="0"/>
      </dxf>
    </rfmt>
    <rfmt sheetId="1" sqref="S103" start="0" length="0">
      <dxf>
        <alignment horizontal="center" vertical="top" readingOrder="0"/>
      </dxf>
    </rfmt>
    <rfmt sheetId="1" sqref="T103" start="0" length="0">
      <dxf>
        <alignment horizontal="center" vertical="top" readingOrder="0"/>
      </dxf>
    </rfmt>
    <rfmt sheetId="1" sqref="V103" start="0" length="0">
      <dxf>
        <alignment horizontal="center" vertical="center" readingOrder="0"/>
      </dxf>
    </rfmt>
    <rfmt sheetId="1" sqref="W103" start="0" length="0">
      <dxf>
        <alignment vertical="center" readingOrder="0"/>
      </dxf>
    </rfmt>
    <rfmt sheetId="1" sqref="X103" start="0" length="0">
      <dxf>
        <alignment horizontal="center" vertical="center" readingOrder="0"/>
      </dxf>
    </rfmt>
    <rfmt sheetId="1" sqref="Y103" start="0" length="0">
      <dxf>
        <alignment horizontal="center" vertical="center" readingOrder="0"/>
      </dxf>
    </rfmt>
    <rfmt sheetId="1" sqref="Z103" start="0" length="0">
      <dxf>
        <alignment vertical="center" readingOrder="0"/>
      </dxf>
    </rfmt>
    <rfmt sheetId="1" sqref="AA103" start="0" length="0">
      <dxf>
        <alignment vertical="center" readingOrder="0"/>
      </dxf>
    </rfmt>
  </rrc>
  <rfmt sheetId="1" sqref="A25:XFD25">
    <dxf>
      <fill>
        <patternFill patternType="none">
          <bgColor auto="1"/>
        </patternFill>
      </fill>
    </dxf>
  </rfmt>
  <rfmt sheetId="1" sqref="A21:XFD21">
    <dxf>
      <fill>
        <patternFill patternType="none">
          <bgColor auto="1"/>
        </patternFill>
      </fill>
    </dxf>
  </rfmt>
  <rcc rId="29889" sId="1" numFmtId="34">
    <oc r="R15">
      <v>1562484</v>
    </oc>
    <nc r="R15"/>
  </rcc>
  <rfmt sheetId="1" sqref="A34:XFD34">
    <dxf>
      <fill>
        <patternFill patternType="none">
          <bgColor auto="1"/>
        </patternFill>
      </fill>
    </dxf>
  </rfmt>
  <rcc rId="29890" sId="1">
    <nc r="K34">
      <v>81141504</v>
    </nc>
  </rcc>
  <rcc rId="29891" sId="1">
    <oc r="J34" t="inlineStr">
      <is>
        <t xml:space="preserve">Suministros </t>
      </is>
    </oc>
    <nc r="J34" t="inlineStr">
      <is>
        <t>Reparación o calibración de pruebas de equipo</t>
      </is>
    </nc>
  </rcc>
  <rcc rId="29892" sId="1">
    <oc r="L34" t="inlineStr">
      <is>
        <t>Calibracion Desfibriladores.</t>
      </is>
    </oc>
    <nc r="L34" t="inlineStr">
      <is>
        <t xml:space="preserve">CALIBRACION DESFIBRILADORES.            </t>
      </is>
    </nc>
  </rcc>
  <rfmt sheetId="1" sqref="M34:P34">
    <dxf>
      <fill>
        <patternFill patternType="solid">
          <bgColor rgb="FFFF66CC"/>
        </patternFill>
      </fill>
    </dxf>
  </rfmt>
  <rrc rId="29893" sId="1" ref="A35:XFD35" action="deleteRow">
    <rfmt sheetId="1" xfDxf="1" sqref="A35:XFD35" start="0" length="0"/>
    <rcc rId="0" sId="1" dxf="1">
      <nc r="A35" t="inlineStr">
        <is>
          <t>GENERAL</t>
        </is>
      </nc>
      <ndxf>
        <font>
          <sz val="10"/>
          <color theme="1"/>
          <name val="Calibri"/>
          <scheme val="minor"/>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35" t="inlineStr">
        <is>
          <t>GR:1:2-02-01</t>
        </is>
      </nc>
      <ndxf>
        <font>
          <sz val="12"/>
          <color auto="1"/>
          <name val="Arial"/>
          <scheme val="none"/>
        </font>
        <numFmt numFmtId="30" formatCode="@"/>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0" sId="1" dxf="1">
      <nc r="C35" t="inlineStr">
        <is>
          <t>1.2.2.11</t>
        </is>
      </nc>
      <ndxf>
        <font>
          <i/>
          <sz val="10"/>
          <color auto="1"/>
          <name val="Calibri"/>
          <scheme val="minor"/>
        </font>
        <numFmt numFmtId="30" formatCode="@"/>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0" sId="1" dxf="1">
      <nc r="D35" t="inlineStr">
        <is>
          <t>999999</t>
        </is>
      </nc>
      <ndxf>
        <font>
          <i/>
          <sz val="10"/>
          <color auto="1"/>
          <name val="Calibri"/>
          <scheme val="minor"/>
        </font>
        <numFmt numFmtId="30" formatCode="@"/>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0" sId="1" dxf="1">
      <nc r="E35" t="inlineStr">
        <is>
          <t>1-0100</t>
        </is>
      </nc>
      <ndxf>
        <font>
          <i/>
          <sz val="10"/>
          <color auto="1"/>
          <name val="Calibri"/>
          <scheme val="minor"/>
        </font>
        <numFmt numFmtId="30" formatCode="@"/>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fmt sheetId="1" sqref="F3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3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3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J35" t="inlineStr">
        <is>
          <t>Canecas</t>
        </is>
      </nc>
      <ndxf>
        <font>
          <sz val="11"/>
          <color auto="1"/>
          <name val="Calibri"/>
          <scheme val="minor"/>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K35" start="0" length="0">
      <dxf>
        <font>
          <sz val="11"/>
          <color auto="1"/>
          <name val="Calibri"/>
          <scheme val="minor"/>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35" t="inlineStr">
        <is>
          <t>Puntos ecologicos  (canecas)</t>
        </is>
      </nc>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fmt sheetId="1" sqref="M35" start="0" length="0">
      <dxf>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N35" t="inlineStr">
        <is>
          <t>1 MES</t>
        </is>
      </nc>
      <ndxf>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35" t="inlineStr">
        <is>
          <t>MINIMA CUANTIA</t>
        </is>
      </nc>
      <ndxf>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35" start="0" length="0">
      <dxf>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umFmtId="34">
      <nc r="Q35">
        <v>10500000</v>
      </nc>
      <ndxf>
        <font>
          <sz val="11"/>
          <color auto="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R35" start="0" length="0">
      <dxf>
        <font>
          <sz val="11"/>
          <color auto="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S35" t="inlineStr">
        <is>
          <t>NO</t>
        </is>
      </nc>
      <ndxf>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35" t="inlineStr">
        <is>
          <t>N/A</t>
        </is>
      </nc>
      <ndxf>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35" t="inlineStr">
        <is>
          <t>Secretaria de la Función Pública / Yolima Mora</t>
        </is>
      </nc>
      <ndxf>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V35" start="0" length="0">
      <dxf>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35" start="0" length="0">
      <dxf>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dxf>
    </rfmt>
    <rfmt sheetId="1" sqref="X35" start="0" length="0">
      <dxf>
        <numFmt numFmtId="167" formatCode="_(&quot;$&quot;\ * #,##0.00_);_(&quot;$&quot;\ * \(#,##0.00\);_(&quot;$&quot;\ * &quot;-&quot;??_);_(@_)"/>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dxf>
    </rfmt>
    <rfmt sheetId="1" sqref="Y35" start="0" length="0">
      <dxf>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dxf>
    </rfmt>
    <rfmt sheetId="1" sqref="Z35" start="0" length="0">
      <dxf>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dxf>
    </rfmt>
    <rfmt sheetId="1" s="1" sqref="AA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D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K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L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M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N3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O35" start="0" length="0">
      <dxf>
        <font>
          <b/>
          <sz val="11"/>
          <color theme="1"/>
          <name val="Calibri"/>
          <scheme val="minor"/>
        </font>
        <fill>
          <patternFill patternType="solid">
            <bgColor theme="0"/>
          </patternFill>
        </fill>
        <border outline="0">
          <right style="thin">
            <color auto="1"/>
          </right>
          <top style="thin">
            <color auto="1"/>
          </top>
          <bottom style="thin">
            <color auto="1"/>
          </bottom>
        </border>
      </dxf>
    </rfmt>
    <rfmt sheetId="1" sqref="AP35" start="0" length="0">
      <dxf>
        <font>
          <b/>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AQ35" start="0" length="0">
      <dxf>
        <fill>
          <patternFill patternType="solid">
            <bgColor theme="0"/>
          </patternFill>
        </fill>
      </dxf>
    </rfmt>
    <rfmt sheetId="1" sqref="AR35" start="0" length="0">
      <dxf>
        <fill>
          <patternFill patternType="solid">
            <bgColor theme="0"/>
          </patternFill>
        </fill>
      </dxf>
    </rfmt>
    <rfmt sheetId="1" sqref="AS35" start="0" length="0">
      <dxf>
        <fill>
          <patternFill patternType="solid">
            <bgColor theme="0"/>
          </patternFill>
        </fill>
      </dxf>
    </rfmt>
    <rfmt sheetId="1" sqref="AT35" start="0" length="0">
      <dxf>
        <fill>
          <patternFill patternType="solid">
            <bgColor theme="0"/>
          </patternFill>
        </fill>
      </dxf>
    </rfmt>
    <rfmt sheetId="1" sqref="AU35" start="0" length="0">
      <dxf>
        <fill>
          <patternFill patternType="solid">
            <bgColor theme="0"/>
          </patternFill>
        </fill>
      </dxf>
    </rfmt>
    <rfmt sheetId="1" sqref="AV35" start="0" length="0">
      <dxf>
        <fill>
          <patternFill patternType="solid">
            <bgColor theme="0"/>
          </patternFill>
        </fill>
      </dxf>
    </rfmt>
    <rfmt sheetId="1" sqref="AW35" start="0" length="0">
      <dxf>
        <fill>
          <patternFill patternType="solid">
            <bgColor theme="0"/>
          </patternFill>
        </fill>
      </dxf>
    </rfmt>
    <rfmt sheetId="1" sqref="AX35" start="0" length="0">
      <dxf>
        <fill>
          <patternFill patternType="solid">
            <bgColor theme="0"/>
          </patternFill>
        </fill>
      </dxf>
    </rfmt>
    <rfmt sheetId="1" sqref="AY35" start="0" length="0">
      <dxf>
        <fill>
          <patternFill patternType="solid">
            <bgColor theme="0"/>
          </patternFill>
        </fill>
      </dxf>
    </rfmt>
    <rfmt sheetId="1" sqref="AZ35" start="0" length="0">
      <dxf>
        <fill>
          <patternFill patternType="solid">
            <bgColor theme="0"/>
          </patternFill>
        </fill>
      </dxf>
    </rfmt>
    <rfmt sheetId="1" sqref="BA35" start="0" length="0">
      <dxf>
        <fill>
          <patternFill patternType="solid">
            <bgColor theme="0"/>
          </patternFill>
        </fill>
      </dxf>
    </rfmt>
    <rfmt sheetId="1" sqref="BB35" start="0" length="0">
      <dxf>
        <fill>
          <patternFill patternType="solid">
            <bgColor theme="0"/>
          </patternFill>
        </fill>
      </dxf>
    </rfmt>
    <rfmt sheetId="1" sqref="BC35" start="0" length="0">
      <dxf>
        <fill>
          <patternFill patternType="solid">
            <bgColor theme="0"/>
          </patternFill>
        </fill>
      </dxf>
    </rfmt>
    <rfmt sheetId="1" sqref="BD35" start="0" length="0">
      <dxf>
        <fill>
          <patternFill patternType="solid">
            <bgColor theme="0"/>
          </patternFill>
        </fill>
      </dxf>
    </rfmt>
    <rfmt sheetId="1" sqref="BE35" start="0" length="0">
      <dxf>
        <fill>
          <patternFill patternType="solid">
            <bgColor theme="0"/>
          </patternFill>
        </fill>
      </dxf>
    </rfmt>
    <rfmt sheetId="1" sqref="BF35" start="0" length="0">
      <dxf>
        <fill>
          <patternFill patternType="solid">
            <bgColor theme="0"/>
          </patternFill>
        </fill>
      </dxf>
    </rfmt>
    <rfmt sheetId="1" sqref="BG35" start="0" length="0">
      <dxf>
        <fill>
          <patternFill patternType="solid">
            <bgColor theme="0"/>
          </patternFill>
        </fill>
      </dxf>
    </rfmt>
    <rfmt sheetId="1" sqref="BH35" start="0" length="0">
      <dxf>
        <fill>
          <patternFill patternType="solid">
            <bgColor theme="0"/>
          </patternFill>
        </fill>
      </dxf>
    </rfmt>
    <rfmt sheetId="1" sqref="BI35" start="0" length="0">
      <dxf>
        <fill>
          <patternFill patternType="solid">
            <bgColor theme="0"/>
          </patternFill>
        </fill>
      </dxf>
    </rfmt>
    <rfmt sheetId="1" sqref="BJ35" start="0" length="0">
      <dxf>
        <fill>
          <patternFill patternType="solid">
            <bgColor theme="0"/>
          </patternFill>
        </fill>
      </dxf>
    </rfmt>
    <rfmt sheetId="1" sqref="BK35" start="0" length="0">
      <dxf>
        <fill>
          <patternFill patternType="solid">
            <bgColor theme="0"/>
          </patternFill>
        </fill>
      </dxf>
    </rfmt>
    <rfmt sheetId="1" sqref="BL35" start="0" length="0">
      <dxf>
        <fill>
          <patternFill patternType="solid">
            <bgColor theme="0"/>
          </patternFill>
        </fill>
      </dxf>
    </rfmt>
    <rfmt sheetId="1" sqref="BM35" start="0" length="0">
      <dxf>
        <fill>
          <patternFill patternType="solid">
            <bgColor theme="0"/>
          </patternFill>
        </fill>
      </dxf>
    </rfmt>
  </rrc>
  <rcc rId="29894" sId="9" odxf="1" dxf="1">
    <nc r="I9" t="inlineStr">
      <is>
        <t>ITEM</t>
      </is>
    </nc>
    <odxf>
      <font>
        <b val="0"/>
        <sz val="11"/>
        <color theme="1"/>
        <name val="Calibri"/>
        <scheme val="minor"/>
      </font>
      <alignment horizontal="general" vertical="bottom" readingOrder="0"/>
      <border outline="0">
        <left/>
        <right/>
        <top/>
        <bottom/>
      </border>
    </odxf>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29895" sId="9" odxf="1" dxf="1">
    <nc r="J9" t="inlineStr">
      <is>
        <t>ELEMENTO</t>
      </is>
    </nc>
    <odxf>
      <font>
        <b val="0"/>
        <sz val="11"/>
        <color theme="1"/>
        <name val="Calibri"/>
        <scheme val="minor"/>
      </font>
      <alignment horizontal="general" vertical="bottom" readingOrder="0"/>
      <border outline="0">
        <left/>
        <right/>
        <top/>
        <bottom/>
      </border>
    </odxf>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29896" sId="9" odxf="1" dxf="1">
    <nc r="K9" t="inlineStr">
      <is>
        <t>CANTIDAD</t>
      </is>
    </nc>
    <odxf>
      <font>
        <b val="0"/>
        <sz val="11"/>
        <color theme="1"/>
        <name val="Calibri"/>
        <scheme val="minor"/>
      </font>
      <alignment horizontal="general" vertical="bottom" readingOrder="0"/>
      <border outline="0">
        <left/>
        <right/>
        <top/>
        <bottom/>
      </border>
    </odxf>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29897" sId="9" odxf="1" dxf="1">
    <nc r="L9" t="inlineStr">
      <is>
        <t>VALOR UNITARIO</t>
      </is>
    </nc>
    <odxf>
      <font>
        <b val="0"/>
        <sz val="11"/>
        <color theme="1"/>
        <name val="Calibri"/>
        <scheme val="minor"/>
      </font>
      <alignment horizontal="general" vertical="bottom" readingOrder="0"/>
      <border outline="0">
        <left/>
        <right/>
        <top/>
        <bottom/>
      </border>
    </odxf>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29898" sId="9" odxf="1" dxf="1">
    <nc r="M9" t="inlineStr">
      <is>
        <t>VALOR TOTAL</t>
      </is>
    </nc>
    <odxf>
      <font>
        <b val="0"/>
        <sz val="11"/>
        <color theme="1"/>
        <name val="Calibri"/>
        <scheme val="minor"/>
      </font>
      <alignment horizontal="general" vertical="bottom" readingOrder="0"/>
      <border outline="0">
        <left/>
        <right/>
        <top/>
        <bottom/>
      </border>
    </odxf>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29899" sId="9" odxf="1" dxf="1">
    <nc r="I10">
      <v>1</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00" sId="9" odxf="1" dxf="1">
    <nc r="J10" t="inlineStr">
      <is>
        <t>Tabla de inmovilizacion, arnes y señal.</t>
      </is>
    </nc>
    <odxf>
      <font>
        <sz val="11"/>
        <color theme="1"/>
        <name val="Calibri"/>
        <scheme val="minor"/>
      </font>
      <alignment horizontal="general" vertical="bottom" wrapText="0" readingOrder="0"/>
      <border outline="0">
        <left/>
        <right/>
        <top/>
        <bottom/>
      </border>
    </odxf>
    <ndxf>
      <font>
        <sz val="11"/>
        <color theme="1"/>
        <name val="Century Gothic"/>
        <scheme val="none"/>
      </font>
      <alignment horizontal="left" vertical="top" wrapText="1" readingOrder="0"/>
      <border outline="0">
        <left style="thin">
          <color indexed="64"/>
        </left>
        <right style="thin">
          <color indexed="64"/>
        </right>
        <top style="thin">
          <color indexed="64"/>
        </top>
        <bottom style="thin">
          <color indexed="64"/>
        </bottom>
      </border>
    </ndxf>
  </rcc>
  <rcc rId="29901" sId="9" odxf="1" dxf="1">
    <nc r="K10">
      <v>5</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29902" sId="9" odxf="1" s="1" dxf="1" numFmtId="34">
    <nc r="L10">
      <v>180000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03" sId="9" odxf="1" s="1" dxf="1">
    <nc r="M10">
      <f>+K10*L10</f>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04" sId="9" odxf="1" dxf="1">
    <nc r="I11">
      <v>2</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05" sId="9" odxf="1" dxf="1">
    <nc r="J11" t="inlineStr">
      <is>
        <t>Botiquin fijo</t>
      </is>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06" sId="9" odxf="1" dxf="1">
    <nc r="K11">
      <v>4</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29907" sId="9" odxf="1" s="1" dxf="1" numFmtId="34">
    <nc r="L11">
      <v>180000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08" sId="9" odxf="1" s="1" dxf="1">
    <nc r="M11">
      <f>+K11*L11</f>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09" sId="9" odxf="1" dxf="1">
    <nc r="I12">
      <v>3</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10" sId="9" odxf="1" dxf="1">
    <nc r="J12" t="inlineStr">
      <is>
        <t>Botiquin portatil</t>
      </is>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11" sId="9" odxf="1" dxf="1">
    <nc r="K12">
      <v>4</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29912" sId="9" odxf="1" s="1" dxf="1" numFmtId="34">
    <nc r="L12">
      <v>80000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13" sId="9" odxf="1" s="1" dxf="1">
    <nc r="M12">
      <f>+K12*L12</f>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14" sId="9" odxf="1" dxf="1">
    <nc r="I13">
      <v>4</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15" sId="9" odxf="1" dxf="1">
    <nc r="J13" t="inlineStr">
      <is>
        <t>Sillas de ruedas</t>
      </is>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16" sId="9" odxf="1" dxf="1">
    <nc r="K13">
      <v>4</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29917" sId="9" odxf="1" s="1" dxf="1" numFmtId="34">
    <nc r="L13">
      <v>440000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18" sId="9" odxf="1" s="1" dxf="1">
    <nc r="M13">
      <f>+K13*L13</f>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19" sId="9" odxf="1" dxf="1">
    <nc r="I14">
      <v>5</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20" sId="9" odxf="1" dxf="1">
    <nc r="J14" t="inlineStr">
      <is>
        <t xml:space="preserve">Chalecos para brigadistas </t>
      </is>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21" sId="9" odxf="1" dxf="1">
    <nc r="K14">
      <v>40</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29922" sId="9" odxf="1" s="1" dxf="1" numFmtId="34">
    <nc r="L14">
      <v>80000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23" sId="9" odxf="1" s="1" dxf="1">
    <nc r="M14">
      <f>+K14*L14</f>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24" sId="9" odxf="1" dxf="1">
    <nc r="I15">
      <v>6</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25" sId="9" odxf="1" dxf="1">
    <nc r="J15" t="inlineStr">
      <is>
        <t>Megafono</t>
      </is>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26" sId="9" odxf="1" dxf="1">
    <nc r="K15">
      <v>4</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29927" sId="9" odxf="1" s="1" dxf="1" numFmtId="34">
    <nc r="L15">
      <v>278000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28" sId="9" odxf="1" s="1" dxf="1">
    <nc r="M15">
      <f>+K15*L15</f>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29" sId="9" odxf="1" dxf="1">
    <nc r="I16">
      <v>7</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30" sId="9" odxf="1" dxf="1">
    <nc r="J16" t="inlineStr">
      <is>
        <t>Gasas estériles paquete X 3</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31" sId="9" odxf="1" dxf="1">
    <nc r="K16">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32" sId="9" odxf="1" s="1" dxf="1" numFmtId="34">
    <nc r="L16">
      <v>8100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33" sId="9" odxf="1" s="1" dxf="1">
    <nc r="M16">
      <f>+K16*L16</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34" sId="9" odxf="1" dxf="1">
    <nc r="N16" t="inlineStr">
      <is>
        <t>BOTIQUINES $9.396.000</t>
      </is>
    </nc>
    <odxf>
      <alignment horizontal="general" vertical="bottom" wrapText="0" readingOrder="0"/>
      <border outline="0">
        <left/>
      </border>
    </odxf>
    <ndxf>
      <alignment horizontal="center" vertical="center" wrapText="1" readingOrder="0"/>
      <border outline="0">
        <left style="thin">
          <color auto="1"/>
        </left>
      </border>
    </ndxf>
  </rcc>
  <rcc rId="29935" sId="9" odxf="1" dxf="1">
    <nc r="I17">
      <v>8</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36" sId="9" odxf="1" dxf="1">
    <nc r="J17" t="inlineStr">
      <is>
        <t>Apósito o compresas no estériles</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37" sId="9" odxf="1" dxf="1">
    <nc r="K17">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38" sId="9" odxf="1" s="1" dxf="1" numFmtId="34">
    <nc r="L17">
      <v>10000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39" sId="9" odxf="1" s="1" dxf="1">
    <nc r="M17">
      <f>+K17*L17</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17" start="0" length="0">
    <dxf>
      <alignment horizontal="center" vertical="center" wrapText="1" readingOrder="0"/>
      <border outline="0">
        <left style="thin">
          <color auto="1"/>
        </left>
      </border>
    </dxf>
  </rfmt>
  <rcc rId="29940" sId="9" odxf="1" dxf="1">
    <nc r="I18">
      <v>9</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41" sId="9" odxf="1" dxf="1">
    <nc r="J18" t="inlineStr">
      <is>
        <t>Esparadrapo de tela rollo 4"</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42" sId="9" odxf="1" dxf="1">
    <nc r="K18">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43" sId="9" odxf="1" s="1" dxf="1" numFmtId="34">
    <nc r="L18">
      <v>10000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44" sId="9" odxf="1" s="1" dxf="1">
    <nc r="M18">
      <f>+K18*L18</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18" start="0" length="0">
    <dxf>
      <alignment horizontal="center" vertical="center" wrapText="1" readingOrder="0"/>
      <border outline="0">
        <left style="thin">
          <color auto="1"/>
        </left>
      </border>
    </dxf>
  </rfmt>
  <rcc rId="29945" sId="9" odxf="1" dxf="1">
    <nc r="I19">
      <v>10</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46" sId="9" odxf="1" dxf="1">
    <nc r="J19" t="inlineStr">
      <is>
        <t>Bajalenguas paquete X 20</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47" sId="9" odxf="1" dxf="1">
    <nc r="K19">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48" sId="9" odxf="1" s="1" dxf="1" numFmtId="34">
    <nc r="L19">
      <v>9500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49" sId="9" odxf="1" s="1" dxf="1">
    <nc r="M19">
      <f>+K19*L19</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19" start="0" length="0">
    <dxf>
      <alignment horizontal="center" vertical="center" wrapText="1" readingOrder="0"/>
      <border outline="0">
        <left style="thin">
          <color auto="1"/>
        </left>
      </border>
    </dxf>
  </rfmt>
  <rcc rId="29950" sId="9" odxf="1" dxf="1">
    <nc r="I20">
      <v>11</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51" sId="9" odxf="1" dxf="1">
    <nc r="J20" t="inlineStr">
      <is>
        <t>Venda elástica 2 x 5 yardas</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52" sId="9" odxf="1" dxf="1">
    <nc r="K20">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53" sId="9" odxf="1" s="1" dxf="1" numFmtId="34">
    <nc r="L20">
      <v>3000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54" sId="9" odxf="1" s="1" dxf="1">
    <nc r="M20">
      <f>+K20*L20</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20" start="0" length="0">
    <dxf>
      <alignment horizontal="center" vertical="center" wrapText="1" readingOrder="0"/>
      <border outline="0">
        <left style="thin">
          <color auto="1"/>
        </left>
      </border>
    </dxf>
  </rfmt>
  <rcc rId="29955" sId="9" odxf="1" dxf="1">
    <nc r="I21">
      <v>12</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56" sId="9" odxf="1" dxf="1">
    <nc r="J21" t="inlineStr">
      <is>
        <t>Venda elástica 3 x 5 yardas</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57" sId="9" odxf="1" dxf="1">
    <nc r="K21">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58" sId="9" odxf="1" s="1" dxf="1" numFmtId="34">
    <nc r="L21">
      <v>4000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59" sId="9" odxf="1" s="1" dxf="1">
    <nc r="M21">
      <f>+K21*L21</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21" start="0" length="0">
    <dxf>
      <alignment horizontal="center" vertical="center" wrapText="1" readingOrder="0"/>
      <border outline="0">
        <left style="thin">
          <color auto="1"/>
        </left>
      </border>
    </dxf>
  </rfmt>
  <rcc rId="29960" sId="9" odxf="1" dxf="1">
    <nc r="I22">
      <v>13</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61" sId="9" odxf="1" dxf="1">
    <nc r="J22" t="inlineStr">
      <is>
        <t>Venda elástica 5 x 5 yardas</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62" sId="9" odxf="1" dxf="1">
    <nc r="K22">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63" sId="9" odxf="1" s="1" dxf="1" numFmtId="34">
    <nc r="L22">
      <v>5000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64" sId="9" odxf="1" s="1" dxf="1">
    <nc r="M22">
      <f>+K22*L22</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22" start="0" length="0">
    <dxf>
      <alignment horizontal="center" vertical="center" wrapText="1" readingOrder="0"/>
      <border outline="0">
        <left style="thin">
          <color auto="1"/>
        </left>
      </border>
    </dxf>
  </rfmt>
  <rcc rId="29965" sId="9" odxf="1" dxf="1">
    <nc r="I23">
      <v>14</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66" sId="9" odxf="1" dxf="1">
    <nc r="J23" t="inlineStr">
      <is>
        <t>Venda de algodón 3 x 5 yardas</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67" sId="9" odxf="1" dxf="1">
    <nc r="K23">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68" sId="9" odxf="1" s="1" dxf="1" numFmtId="34">
    <nc r="L23">
      <v>2000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69" sId="9" odxf="1" s="1" dxf="1">
    <nc r="M23">
      <f>+K23*L23</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23" start="0" length="0">
    <dxf>
      <alignment horizontal="center" vertical="center" wrapText="1" readingOrder="0"/>
      <border outline="0">
        <left style="thin">
          <color auto="1"/>
        </left>
      </border>
    </dxf>
  </rfmt>
  <rcc rId="29970" sId="9" odxf="1" dxf="1">
    <nc r="I24">
      <v>15</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71" sId="9" odxf="1" dxf="1">
    <nc r="J24" t="inlineStr">
      <is>
        <t>Venda de algodón 5 x 5 yardas</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72" sId="9" odxf="1" dxf="1">
    <nc r="K24">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73" sId="9" odxf="1" s="1" dxf="1" numFmtId="34">
    <nc r="L24">
      <v>3000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74" sId="9" odxf="1" s="1" dxf="1">
    <nc r="M24">
      <f>+K24*L24</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24" start="0" length="0">
    <dxf>
      <alignment horizontal="center" vertical="center" wrapText="1" readingOrder="0"/>
      <border outline="0">
        <left style="thin">
          <color auto="1"/>
        </left>
      </border>
    </dxf>
  </rfmt>
  <rcc rId="29975" sId="9" odxf="1" dxf="1">
    <nc r="I25">
      <v>17</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76" sId="9" odxf="1" dxf="1">
    <nc r="J25" t="inlineStr">
      <is>
        <t>Guantes de látex para examen - caja X 100</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77" sId="9" odxf="1" dxf="1">
    <nc r="K25">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78" sId="9" odxf="1" s="1" dxf="1" numFmtId="34">
    <nc r="L25">
      <v>16000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79" sId="9" odxf="1" s="1" dxf="1">
    <nc r="M25">
      <f>+K25*L25</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25" start="0" length="0">
    <dxf>
      <alignment horizontal="center" vertical="center" wrapText="1" readingOrder="0"/>
      <border outline="0">
        <left style="thin">
          <color auto="1"/>
        </left>
      </border>
    </dxf>
  </rfmt>
  <rcc rId="29980" sId="9" odxf="1" dxf="1">
    <nc r="I26">
      <v>18</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81" sId="9" odxf="1" dxf="1">
    <nc r="J26" t="inlineStr">
      <is>
        <t>Tijeras punta redonda</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82" sId="9" odxf="1" dxf="1">
    <nc r="K26">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83" sId="9" odxf="1" s="1" dxf="1" numFmtId="34">
    <nc r="L26">
      <v>11000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84" sId="9" odxf="1" s="1" dxf="1">
    <nc r="M26">
      <f>+K26*L26</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26" start="0" length="0">
    <dxf>
      <alignment horizontal="center" vertical="center" wrapText="1" readingOrder="0"/>
      <border outline="0">
        <left style="thin">
          <color auto="1"/>
        </left>
      </border>
    </dxf>
  </rfmt>
  <rcc rId="29985" sId="9" odxf="1" dxf="1">
    <nc r="I27">
      <v>20</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86" sId="9" odxf="1" dxf="1">
    <nc r="J27" t="inlineStr">
      <is>
        <t>Vendas adhesivas - varios tamaños  caja x 100</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87" sId="9" odxf="1" dxf="1">
    <nc r="K27">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88" sId="9" odxf="1" s="1" dxf="1" numFmtId="34">
    <nc r="L27">
      <v>60000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89" sId="9" odxf="1" s="1" dxf="1">
    <nc r="M27">
      <f>+K27*L27</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fmt sheetId="9" sqref="N27" start="0" length="0">
    <dxf>
      <alignment horizontal="center" vertical="center" wrapText="1" readingOrder="0"/>
      <border outline="0">
        <left style="thin">
          <color auto="1"/>
        </left>
      </border>
    </dxf>
  </rfmt>
  <rcc rId="29990" sId="9" odxf="1" dxf="1">
    <nc r="I28">
      <v>21</v>
    </nc>
    <odxf>
      <font>
        <sz val="11"/>
        <color theme="1"/>
        <name val="Calibri"/>
        <scheme val="minor"/>
      </font>
      <fill>
        <patternFill patternType="none">
          <bgColor indexed="65"/>
        </patternFill>
      </fill>
      <border outline="0">
        <left/>
        <right/>
        <top/>
        <bottom/>
      </border>
    </odxf>
    <ndxf>
      <font>
        <sz val="11"/>
        <color theme="1"/>
        <name val="Century Gothic"/>
        <scheme val="none"/>
      </font>
      <fill>
        <patternFill patternType="solid">
          <bgColor rgb="FF92D050"/>
        </patternFill>
      </fill>
      <border outline="0">
        <left style="thin">
          <color indexed="64"/>
        </left>
        <right style="thin">
          <color indexed="64"/>
        </right>
        <top style="thin">
          <color indexed="64"/>
        </top>
        <bottom style="thin">
          <color indexed="64"/>
        </bottom>
      </border>
    </ndxf>
  </rcc>
  <rcc rId="29991" sId="9" odxf="1" dxf="1">
    <nc r="J28" t="inlineStr">
      <is>
        <t>Linterna de dínamo autorrecargable</t>
      </is>
    </nc>
    <odxf>
      <font>
        <sz val="11"/>
        <color theme="1"/>
        <name val="Calibri"/>
        <scheme val="minor"/>
      </font>
      <fill>
        <patternFill patternType="none">
          <bgColor indexed="65"/>
        </patternFill>
      </fill>
      <alignment vertical="bottom" readingOrder="0"/>
      <border outline="0">
        <left/>
        <right/>
        <top/>
        <bottom/>
      </border>
    </odxf>
    <ndxf>
      <font>
        <sz val="10"/>
        <color rgb="FF000000"/>
        <name val="Century Gothic"/>
        <scheme val="none"/>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29992" sId="9" odxf="1" dxf="1">
    <nc r="K28">
      <v>60</v>
    </nc>
    <odxf>
      <font>
        <sz val="11"/>
        <color theme="1"/>
        <name val="Calibri"/>
        <scheme val="minor"/>
      </font>
      <fill>
        <patternFill patternType="none">
          <bgColor indexed="65"/>
        </patternFill>
      </fill>
      <alignment horizontal="general" vertical="bottom" readingOrder="0"/>
      <border outline="0">
        <left/>
        <right/>
        <top/>
        <bottom/>
      </border>
    </odxf>
    <ndxf>
      <font>
        <sz val="10"/>
        <color rgb="FF000000"/>
        <name val="Century Gothic"/>
        <scheme val="none"/>
      </font>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ndxf>
  </rcc>
  <rcc rId="29993" sId="9" odxf="1" s="1" dxf="1" numFmtId="34">
    <nc r="L28">
      <v>15000</v>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94" sId="9" odxf="1" s="1" dxf="1">
    <nc r="M28">
      <f>+K28*L28</f>
    </nc>
    <odxf>
      <numFmt numFmtId="0" formatCode="General"/>
    </odxf>
    <ndxf>
      <font>
        <sz val="11"/>
        <color theme="1"/>
        <name val="Century Gothic"/>
        <scheme val="none"/>
      </font>
      <numFmt numFmtId="165" formatCode="_(&quot;$&quot;\ * #,##0_);_(&quot;$&quot;\ * \(#,##0\);_(&quot;$&quot;\ * &quot;-&quot;_);_(@_)"/>
      <fill>
        <patternFill patternType="solid">
          <bgColor rgb="FF92D050"/>
        </patternFill>
      </fill>
      <border outline="0">
        <left style="thin">
          <color indexed="64"/>
        </left>
        <right style="thin">
          <color indexed="64"/>
        </right>
        <top style="thin">
          <color indexed="64"/>
        </top>
        <bottom style="thin">
          <color indexed="64"/>
        </bottom>
      </border>
    </ndxf>
  </rcc>
  <rcc rId="29995" sId="9" odxf="1" dxf="1">
    <nc r="I29">
      <v>22</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29996" sId="9" odxf="1" dxf="1">
    <nc r="J29" t="inlineStr">
      <is>
        <t>Sillas ergonomicas</t>
      </is>
    </nc>
    <odxf>
      <font>
        <sz val="11"/>
        <color theme="1"/>
        <name val="Calibri"/>
        <scheme val="minor"/>
      </font>
      <alignment vertical="bottom" readingOrder="0"/>
      <border outline="0">
        <left/>
        <right/>
        <top/>
        <bottom/>
      </border>
    </odxf>
    <ndxf>
      <font>
        <sz val="10"/>
        <color rgb="FF000000"/>
        <name val="Century Gothic"/>
        <scheme val="none"/>
      </font>
      <alignment vertical="center" readingOrder="0"/>
      <border outline="0">
        <left style="thin">
          <color indexed="64"/>
        </left>
        <right style="thin">
          <color indexed="64"/>
        </right>
        <top style="thin">
          <color indexed="64"/>
        </top>
        <bottom style="thin">
          <color indexed="64"/>
        </bottom>
      </border>
    </ndxf>
  </rcc>
  <rcc rId="29997" sId="9" odxf="1" dxf="1">
    <nc r="K29">
      <v>250</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29998" sId="9" odxf="1" s="1" dxf="1" numFmtId="34">
    <nc r="L29">
      <v>450000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29999" sId="9" odxf="1" s="1" dxf="1">
    <nc r="M29">
      <f>+L29*K29</f>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30000" sId="9" odxf="1" dxf="1">
    <nc r="I30">
      <v>23</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30001" sId="9" odxf="1" dxf="1">
    <nc r="J30" t="inlineStr">
      <is>
        <t>calibracion Desfibriladores</t>
      </is>
    </nc>
    <odxf>
      <font>
        <sz val="11"/>
        <color theme="1"/>
        <name val="Calibri"/>
        <scheme val="minor"/>
      </font>
      <alignment vertical="bottom" readingOrder="0"/>
      <border outline="0">
        <left/>
        <right/>
        <top/>
        <bottom/>
      </border>
    </odxf>
    <ndxf>
      <font>
        <sz val="10"/>
        <color rgb="FF000000"/>
        <name val="Century Gothic"/>
        <scheme val="none"/>
      </font>
      <alignment vertical="center" readingOrder="0"/>
      <border outline="0">
        <left style="thin">
          <color indexed="64"/>
        </left>
        <right style="thin">
          <color indexed="64"/>
        </right>
        <top style="thin">
          <color indexed="64"/>
        </top>
        <bottom style="thin">
          <color indexed="64"/>
        </bottom>
      </border>
    </ndxf>
  </rcc>
  <rcc rId="30002" sId="9" odxf="1" dxf="1">
    <nc r="K30">
      <v>2</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30003" sId="9" odxf="1" s="1" dxf="1" numFmtId="34">
    <nc r="L30">
      <v>700000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30004" sId="9" odxf="1" s="1" dxf="1">
    <nc r="M30">
      <f>+L30*K30</f>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30005" sId="9" odxf="1" dxf="1">
    <nc r="I31">
      <v>24</v>
    </nc>
    <odxf>
      <font>
        <sz val="11"/>
        <color theme="1"/>
        <name val="Calibri"/>
        <scheme val="minor"/>
      </font>
      <border outline="0">
        <left/>
        <right/>
        <top/>
        <bottom/>
      </border>
    </odxf>
    <ndxf>
      <font>
        <sz val="11"/>
        <color theme="1"/>
        <name val="Century Gothic"/>
        <scheme val="none"/>
      </font>
      <border outline="0">
        <left style="thin">
          <color indexed="64"/>
        </left>
        <right style="thin">
          <color indexed="64"/>
        </right>
        <top style="thin">
          <color indexed="64"/>
        </top>
        <bottom style="thin">
          <color indexed="64"/>
        </bottom>
      </border>
    </ndxf>
  </rcc>
  <rcc rId="30006" sId="9" odxf="1" dxf="1">
    <nc r="J31" t="inlineStr">
      <is>
        <t>puntos ecologicos  (canecas)</t>
      </is>
    </nc>
    <odxf>
      <font>
        <sz val="11"/>
        <color theme="1"/>
        <name val="Calibri"/>
        <scheme val="minor"/>
      </font>
      <alignment vertical="bottom" readingOrder="0"/>
      <border outline="0">
        <left/>
        <right/>
        <top/>
        <bottom/>
      </border>
    </odxf>
    <ndxf>
      <font>
        <sz val="10"/>
        <color rgb="FF000000"/>
        <name val="Century Gothic"/>
        <scheme val="none"/>
      </font>
      <alignment vertical="center" readingOrder="0"/>
      <border outline="0">
        <left style="thin">
          <color indexed="64"/>
        </left>
        <right style="thin">
          <color indexed="64"/>
        </right>
        <top style="thin">
          <color indexed="64"/>
        </top>
        <bottom style="thin">
          <color indexed="64"/>
        </bottom>
      </border>
    </ndxf>
  </rcc>
  <rcc rId="30007" sId="9" odxf="1" dxf="1">
    <nc r="K31">
      <v>15</v>
    </nc>
    <odxf>
      <font>
        <sz val="11"/>
        <color theme="1"/>
        <name val="Calibri"/>
        <scheme val="minor"/>
      </font>
      <alignment horizontal="general" vertical="bottom" readingOrder="0"/>
      <border outline="0">
        <left/>
        <right/>
        <top/>
        <bottom/>
      </border>
    </odxf>
    <ndxf>
      <font>
        <sz val="11"/>
        <color theme="1"/>
        <name val="Century Gothic"/>
        <scheme val="none"/>
      </font>
      <alignment horizontal="center" vertical="top" readingOrder="0"/>
      <border outline="0">
        <left style="thin">
          <color indexed="64"/>
        </left>
        <right style="thin">
          <color indexed="64"/>
        </right>
        <top style="thin">
          <color indexed="64"/>
        </top>
        <bottom style="thin">
          <color indexed="64"/>
        </bottom>
      </border>
    </ndxf>
  </rcc>
  <rcc rId="30008" sId="9" odxf="1" s="1" dxf="1" numFmtId="34">
    <nc r="L31">
      <v>700000</v>
    </nc>
    <odxf>
      <numFmt numFmtId="0" formatCode="General"/>
    </odxf>
    <ndxf>
      <font>
        <sz val="11"/>
        <color theme="1"/>
        <name val="Century Gothic"/>
        <scheme val="none"/>
      </font>
      <numFmt numFmtId="165" formatCode="_(&quot;$&quot;\ * #,##0_);_(&quot;$&quot;\ * \(#,##0\);_(&quot;$&quot;\ * &quot;-&quot;_);_(@_)"/>
      <border outline="0">
        <left style="thin">
          <color indexed="64"/>
        </left>
        <right style="thin">
          <color indexed="64"/>
        </right>
        <top style="thin">
          <color indexed="64"/>
        </top>
        <bottom style="thin">
          <color indexed="64"/>
        </bottom>
      </border>
    </ndxf>
  </rcc>
  <rcc rId="30009" sId="9" odxf="1" dxf="1">
    <nc r="M31">
      <f>+K31*L31</f>
    </nc>
    <odxf>
      <font>
        <sz val="11"/>
        <color theme="1"/>
        <name val="Calibri"/>
        <scheme val="minor"/>
      </font>
      <numFmt numFmtId="0" formatCode="General"/>
      <border outline="0">
        <left/>
        <right/>
        <top/>
        <bottom/>
      </border>
    </odxf>
    <ndxf>
      <font>
        <sz val="11"/>
        <color theme="1"/>
        <name val="Century Gothic"/>
        <scheme val="none"/>
      </font>
      <numFmt numFmtId="169" formatCode="_-&quot;$&quot;\ * #,##0_-;\-&quot;$&quot;\ * #,##0_-;_-&quot;$&quot;\ * &quot;-&quot;_-;_-@_-"/>
      <border outline="0">
        <left style="thin">
          <color indexed="64"/>
        </left>
        <right style="thin">
          <color indexed="64"/>
        </right>
        <top style="thin">
          <color indexed="64"/>
        </top>
        <bottom style="thin">
          <color indexed="64"/>
        </bottom>
      </border>
    </ndxf>
  </rcc>
  <rfmt sheetId="9" sqref="K32" start="0" length="0">
    <dxf>
      <alignment horizontal="center" vertical="top" readingOrder="0"/>
    </dxf>
  </rfmt>
  <rcc rId="30010" sId="9" odxf="1" dxf="1">
    <nc r="L32" t="inlineStr">
      <is>
        <t>Total necesidad</t>
      </is>
    </nc>
    <odxf>
      <font>
        <sz val="11"/>
        <color theme="1"/>
        <name val="Calibri"/>
        <scheme val="minor"/>
      </font>
      <alignment vertical="bottom" readingOrder="0"/>
      <border outline="0">
        <left/>
        <right/>
        <top/>
        <bottom/>
      </border>
    </odxf>
    <ndxf>
      <font>
        <sz val="10"/>
        <color rgb="FF000000"/>
        <name val="Century Gothic"/>
        <scheme val="none"/>
      </font>
      <alignment vertical="center" readingOrder="0"/>
      <border outline="0">
        <left style="thin">
          <color indexed="64"/>
        </left>
        <right style="thin">
          <color indexed="64"/>
        </right>
        <top style="thin">
          <color indexed="64"/>
        </top>
        <bottom style="thin">
          <color indexed="64"/>
        </bottom>
      </border>
    </ndxf>
  </rcc>
  <rcc rId="30011" sId="9" odxf="1" s="1" dxf="1">
    <nc r="M32">
      <f>SUM(M10:M31)</f>
    </nc>
    <odxf>
      <numFmt numFmtId="0" formatCode="General"/>
    </odxf>
    <ndxf>
      <font>
        <b/>
        <u val="singleAccounting"/>
        <sz val="10"/>
        <color rgb="FF000000"/>
        <name val="Century Gothic"/>
        <scheme val="none"/>
      </font>
      <numFmt numFmtId="165" formatCode="_(&quot;$&quot;\ * #,##0_);_(&quot;$&quot;\ * \(#,##0\);_(&quot;$&quot;\ * &quot;-&quot;_);_(@_)"/>
      <alignment vertical="center" readingOrder="0"/>
      <border outline="0">
        <left style="thin">
          <color indexed="64"/>
        </left>
        <right style="thin">
          <color indexed="64"/>
        </right>
        <top style="thin">
          <color indexed="64"/>
        </top>
        <bottom style="thin">
          <color indexed="64"/>
        </bottom>
      </border>
    </ndxf>
  </rcc>
  <rrc rId="30012" sId="7" ref="A2:XFD2" action="deleteRow">
    <rfmt sheetId="7" xfDxf="1" sqref="A2:XFD2" start="0" length="0">
      <dxf>
        <alignment wrapText="1" readingOrder="0"/>
      </dxf>
    </rfmt>
    <rcc rId="0" sId="7" dxf="1">
      <nc r="A2" t="inlineStr">
        <is>
          <t>GENERAL</t>
        </is>
      </nc>
      <ndxf>
        <font>
          <sz val="10"/>
          <color theme="1"/>
          <name val="Calibri"/>
          <scheme val="minor"/>
        </font>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ndxf>
    </rcc>
    <rcc rId="0" sId="7" dxf="1">
      <nc r="B2" t="inlineStr">
        <is>
          <t>GR:1:2-01-01</t>
        </is>
      </nc>
      <ndxf>
        <font>
          <i/>
          <sz val="11"/>
          <color auto="1"/>
          <name val="Calibri"/>
          <scheme val="minor"/>
        </font>
        <numFmt numFmtId="30" formatCode="@"/>
        <fill>
          <patternFill patternType="solid">
            <bgColor theme="5" tint="0.59999389629810485"/>
          </patternFill>
        </fill>
        <alignment horizontal="center" vertical="center" readingOrder="0"/>
        <border outline="0">
          <left style="hair">
            <color auto="1"/>
          </left>
          <right style="thin">
            <color indexed="64"/>
          </right>
          <top style="thin">
            <color indexed="64"/>
          </top>
          <bottom style="thin">
            <color indexed="64"/>
          </bottom>
        </border>
      </ndxf>
    </rcc>
    <rcc rId="0" sId="7" dxf="1">
      <nc r="C2" t="inlineStr">
        <is>
          <t>1.2.1.1</t>
        </is>
      </nc>
      <ndxf>
        <font>
          <i/>
          <sz val="11"/>
          <color auto="1"/>
          <name val="Calibri"/>
          <scheme val="minor"/>
        </font>
        <numFmt numFmtId="30" formatCode="@"/>
        <fill>
          <patternFill patternType="solid">
            <bgColor theme="5"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7" dxf="1">
      <nc r="D2" t="inlineStr">
        <is>
          <t>999999</t>
        </is>
      </nc>
      <ndxf>
        <font>
          <i/>
          <sz val="11"/>
          <color auto="1"/>
          <name val="Calibri"/>
          <scheme val="minor"/>
        </font>
        <numFmt numFmtId="30" formatCode="@"/>
        <fill>
          <patternFill patternType="solid">
            <bgColor theme="5"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7" dxf="1">
      <nc r="E2" t="inlineStr">
        <is>
          <t>1-0100</t>
        </is>
      </nc>
      <ndxf>
        <font>
          <i/>
          <sz val="11"/>
          <color auto="1"/>
          <name val="Calibri"/>
          <scheme val="minor"/>
        </font>
        <numFmt numFmtId="30" formatCode="@"/>
        <fill>
          <patternFill patternType="solid">
            <bgColor theme="5" tint="0.59999389629810485"/>
          </patternFill>
        </fill>
        <alignment horizontal="center" vertical="center" readingOrder="0"/>
        <border outline="0">
          <left style="thin">
            <color indexed="64"/>
          </left>
          <right style="hair">
            <color auto="1"/>
          </right>
          <top style="thin">
            <color indexed="64"/>
          </top>
          <bottom style="thin">
            <color indexed="64"/>
          </bottom>
        </border>
      </ndxf>
    </rcc>
    <rfmt sheetId="7" sqref="F2" start="0" length="0">
      <dxf>
        <font>
          <sz val="10"/>
          <color theme="1"/>
          <name val="Calibri"/>
          <scheme val="minor"/>
        </font>
        <fill>
          <patternFill patternType="solid">
            <bgColor theme="5" tint="0.59999389629810485"/>
          </patternFill>
        </fill>
        <border outline="0">
          <left style="thin">
            <color auto="1"/>
          </left>
          <right style="thin">
            <color auto="1"/>
          </right>
          <top style="thin">
            <color auto="1"/>
          </top>
          <bottom style="thin">
            <color auto="1"/>
          </bottom>
        </border>
        <protection locked="0"/>
      </dxf>
    </rfmt>
    <rfmt sheetId="7" sqref="G2" start="0" length="0">
      <dxf>
        <font>
          <sz val="10"/>
          <color theme="1"/>
          <name val="Calibri"/>
          <scheme val="minor"/>
        </font>
        <fill>
          <patternFill patternType="solid">
            <bgColor theme="5" tint="0.59999389629810485"/>
          </patternFill>
        </fill>
        <border outline="0">
          <left style="thin">
            <color auto="1"/>
          </left>
          <right style="thin">
            <color auto="1"/>
          </right>
          <top style="thin">
            <color auto="1"/>
          </top>
          <bottom style="thin">
            <color auto="1"/>
          </bottom>
        </border>
        <protection locked="0"/>
      </dxf>
    </rfmt>
    <rfmt sheetId="7" sqref="H2" start="0" length="0">
      <dxf>
        <font>
          <sz val="10"/>
          <color theme="1"/>
          <name val="Calibri"/>
          <scheme val="minor"/>
        </font>
        <fill>
          <patternFill patternType="solid">
            <bgColor theme="5" tint="0.59999389629810485"/>
          </patternFill>
        </fill>
        <border outline="0">
          <left style="thin">
            <color auto="1"/>
          </left>
          <right style="thin">
            <color auto="1"/>
          </right>
          <top style="thin">
            <color auto="1"/>
          </top>
          <bottom style="thin">
            <color auto="1"/>
          </bottom>
        </border>
        <protection locked="0"/>
      </dxf>
    </rfmt>
    <rfmt sheetId="7" sqref="I2" start="0" length="0">
      <dxf>
        <font>
          <sz val="10"/>
          <color theme="1"/>
          <name val="Calibri"/>
          <scheme val="minor"/>
        </font>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qref="J2" start="0" length="0">
      <dxf>
        <font>
          <sz val="10"/>
          <color theme="1"/>
          <name val="Calibri"/>
          <scheme val="minor"/>
        </font>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dxf>
    </rfmt>
    <rfmt sheetId="7" sqref="K2" start="0" length="0">
      <dxf>
        <font>
          <sz val="10"/>
          <color theme="1"/>
          <name val="Calibri"/>
          <scheme val="minor"/>
        </font>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dxf>
    </rfmt>
    <rcc rId="0" sId="7" dxf="1">
      <nc r="L2" t="inlineStr">
        <is>
          <t xml:space="preserve">CAJA MENOR - </t>
        </is>
      </nc>
      <ndxf>
        <font>
          <sz val="11"/>
          <color auto="1"/>
          <name val="Calibri"/>
          <scheme val="minor"/>
        </font>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ndxf>
    </rcc>
    <rcc rId="0" sId="7" dxf="1">
      <nc r="M2" t="inlineStr">
        <is>
          <t>enero</t>
        </is>
      </nc>
      <n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ndxf>
    </rcc>
    <rfmt sheetId="7" sqref="N2" start="0" length="0">
      <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dxf>
    </rfmt>
    <rfmt sheetId="7" sqref="O2" start="0" length="0">
      <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dxf>
    </rfmt>
    <rcc rId="0" sId="7" dxf="1">
      <nc r="P2" t="inlineStr">
        <is>
          <t>RECURSOS CORRIENTES</t>
        </is>
      </nc>
      <n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ndxf>
    </rcc>
    <rcc rId="0" sId="7" s="1" dxf="1" numFmtId="34">
      <nc r="Q2">
        <v>1562484</v>
      </nc>
      <ndxf>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ndxf>
    </rcc>
    <rcc rId="0" sId="7" s="1" dxf="1" numFmtId="34">
      <nc r="R2">
        <v>1562484</v>
      </nc>
      <ndxf>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ndxf>
    </rcc>
    <rcc rId="0" sId="7" dxf="1">
      <nc r="S2" t="inlineStr">
        <is>
          <t>NO</t>
        </is>
      </nc>
      <n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ndxf>
    </rcc>
    <rcc rId="0" sId="7" dxf="1">
      <nc r="T2" t="inlineStr">
        <is>
          <t>N/A</t>
        </is>
      </nc>
      <n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ndxf>
    </rcc>
    <rcc rId="0" sId="7" dxf="1">
      <nc r="U2" t="inlineStr">
        <is>
          <t>Secretaria General - Dirección Administrativa</t>
        </is>
      </nc>
      <ndxf>
        <fill>
          <patternFill patternType="solid">
            <bgColor theme="5"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7" sqref="V2" start="0" length="0">
      <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dxf>
    </rfmt>
    <rfmt sheetId="7" sqref="W2" start="0" length="0">
      <dxf>
        <fill>
          <patternFill patternType="solid">
            <bgColor theme="5" tint="0.59999389629810485"/>
          </patternFill>
        </fill>
        <alignment horizontal="center" vertical="center" readingOrder="0"/>
        <border outline="0">
          <left style="thin">
            <color auto="1"/>
          </left>
          <top style="thin">
            <color auto="1"/>
          </top>
          <bottom style="thin">
            <color auto="1"/>
          </bottom>
        </border>
      </dxf>
    </rfmt>
    <rfmt sheetId="7" sqref="X2" start="0" length="0">
      <dxf>
        <fill>
          <patternFill patternType="solid">
            <bgColor theme="5" tint="0.59999389629810485"/>
          </patternFill>
        </fill>
        <alignment horizontal="center" vertical="center" readingOrder="0"/>
        <border outline="0">
          <left style="thin">
            <color auto="1"/>
          </left>
          <top style="thin">
            <color auto="1"/>
          </top>
          <bottom style="thin">
            <color auto="1"/>
          </bottom>
        </border>
      </dxf>
    </rfmt>
    <rfmt sheetId="7" sqref="Y2" start="0" length="0">
      <dxf>
        <fill>
          <patternFill patternType="solid">
            <bgColor theme="5" tint="0.59999389629810485"/>
          </patternFill>
        </fill>
        <alignment horizontal="center" vertical="center" readingOrder="0"/>
        <border outline="0">
          <left style="thin">
            <color auto="1"/>
          </left>
          <top style="thin">
            <color auto="1"/>
          </top>
          <bottom style="thin">
            <color auto="1"/>
          </bottom>
        </border>
      </dxf>
    </rfmt>
    <rfmt sheetId="7" sqref="Z2" start="0" length="0">
      <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dxf>
    </rfmt>
    <rfmt sheetId="7" sqref="AA2" start="0" length="0">
      <dxf>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dxf>
    </rfmt>
    <rfmt sheetId="7" sqref="AB2" start="0" length="0">
      <dxf>
        <fill>
          <patternFill patternType="solid">
            <bgColor theme="5" tint="0.59999389629810485"/>
          </patternFill>
        </fill>
        <alignment horizontal="center" vertical="center" readingOrder="0"/>
        <border outline="0">
          <left style="thin">
            <color auto="1"/>
          </left>
          <top style="thin">
            <color auto="1"/>
          </top>
          <bottom style="thin">
            <color auto="1"/>
          </bottom>
        </border>
      </dxf>
    </rfmt>
    <rfmt sheetId="7" s="1" sqref="AC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D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E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F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G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H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I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J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K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L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M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7" s="1" sqref="AN2" start="0" length="0">
      <dxf>
        <font>
          <sz val="10"/>
          <color theme="1"/>
          <name val="Calibri"/>
          <scheme val="minor"/>
        </font>
        <numFmt numFmtId="167" formatCode="_(&quot;$&quot;\ * #,##0.00_);_(&quot;$&quot;\ * \(#,##0.00\);_(&quot;$&quot;\ * &quot;-&quot;??_);_(@_)"/>
        <fill>
          <patternFill patternType="solid">
            <bgColor theme="5" tint="0.59999389629810485"/>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7" sqref="AO2" start="0" length="0">
      <dxf>
        <fill>
          <patternFill patternType="solid">
            <bgColor theme="5" tint="0.59999389629810485"/>
          </patternFill>
        </fill>
        <border outline="0">
          <left style="thin">
            <color indexed="64"/>
          </left>
          <right style="thin">
            <color indexed="64"/>
          </right>
          <top style="thin">
            <color indexed="64"/>
          </top>
          <bottom style="thin">
            <color indexed="64"/>
          </bottom>
        </border>
      </dxf>
    </rfmt>
    <rfmt sheetId="7" sqref="AP2" start="0" length="0">
      <dxf>
        <fill>
          <patternFill patternType="solid">
            <bgColor theme="5" tint="0.59999389629810485"/>
          </patternFill>
        </fill>
        <border outline="0">
          <left style="thin">
            <color indexed="64"/>
          </left>
          <right style="thin">
            <color indexed="64"/>
          </right>
          <top style="thin">
            <color indexed="64"/>
          </top>
          <bottom style="thin">
            <color indexed="64"/>
          </bottom>
        </border>
      </dxf>
    </rfmt>
  </rrc>
  <rfmt sheetId="1" sqref="A16:XFD16">
    <dxf>
      <fill>
        <patternFill patternType="none">
          <bgColor auto="1"/>
        </patternFill>
      </fill>
    </dxf>
  </rfmt>
  <rcc rId="30013" sId="1">
    <oc r="L16" t="inlineStr">
      <is>
        <t>Adquisicion de GPS para instalar en los vehiculos del parque automotor</t>
      </is>
    </oc>
    <nc r="L16" t="inlineStr">
      <is>
        <t>ADQUISICION DE GPS PARA INSTALAR EN LOS VEHICULOS DEL PARQUE AUTOMOTOR</t>
      </is>
    </nc>
  </rcc>
  <rfmt sheetId="7" sqref="A2:XFD2">
    <dxf>
      <fill>
        <patternFill patternType="none">
          <bgColor auto="1"/>
        </patternFill>
      </fill>
    </dxf>
  </rfmt>
  <rfmt sheetId="1" sqref="A17:XFD17">
    <dxf>
      <fill>
        <patternFill patternType="none">
          <bgColor auto="1"/>
        </patternFill>
      </fill>
    </dxf>
  </rfmt>
  <rfmt sheetId="7" sqref="A3:XFD3">
    <dxf>
      <fill>
        <patternFill patternType="none">
          <bgColor auto="1"/>
        </patternFill>
      </fill>
    </dxf>
  </rfmt>
  <rrc rId="30014" sId="7" ref="A4:XFD4" action="deleteRow">
    <rfmt sheetId="7" xfDxf="1" sqref="A4:XFD4" start="0" length="0">
      <dxf>
        <alignment wrapText="1" readingOrder="0"/>
      </dxf>
    </rfmt>
    <rcc rId="0" sId="7" dxf="1">
      <nc r="A4" t="inlineStr">
        <is>
          <t>GENERAL</t>
        </is>
      </nc>
      <ndxf>
        <font>
          <sz val="10"/>
          <color theme="1"/>
          <name val="Calibri"/>
          <scheme val="minor"/>
        </font>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ndxf>
    </rcc>
    <rcc rId="0" sId="7" dxf="1">
      <nc r="B4" t="inlineStr">
        <is>
          <t>GR:1:2-01-02</t>
        </is>
      </nc>
      <ndxf>
        <font>
          <i/>
          <sz val="11"/>
          <color auto="1"/>
          <name val="Calibri"/>
          <scheme val="minor"/>
        </font>
        <numFmt numFmtId="30" formatCode="@"/>
        <fill>
          <patternFill patternType="solid">
            <bgColor theme="2" tint="-0.249977111117893"/>
          </patternFill>
        </fill>
        <alignment horizontal="center" vertical="center" readingOrder="0"/>
        <border outline="0">
          <left style="hair">
            <color auto="1"/>
          </left>
          <right style="hair">
            <color auto="1"/>
          </right>
          <top style="hair">
            <color auto="1"/>
          </top>
          <bottom style="hair">
            <color auto="1"/>
          </bottom>
        </border>
      </ndxf>
    </rcc>
    <rcc rId="0" sId="7" dxf="1">
      <nc r="C4" t="inlineStr">
        <is>
          <t>1.2.1.2</t>
        </is>
      </nc>
      <ndxf>
        <font>
          <i/>
          <sz val="11"/>
          <color auto="1"/>
          <name val="Calibri"/>
          <scheme val="minor"/>
        </font>
        <numFmt numFmtId="30" formatCode="@"/>
        <fill>
          <patternFill patternType="solid">
            <bgColor theme="2" tint="-0.249977111117893"/>
          </patternFill>
        </fill>
        <alignment horizontal="center" vertical="center" readingOrder="0"/>
        <border outline="0">
          <left style="hair">
            <color auto="1"/>
          </left>
          <right style="hair">
            <color auto="1"/>
          </right>
          <top style="hair">
            <color auto="1"/>
          </top>
          <bottom style="hair">
            <color auto="1"/>
          </bottom>
        </border>
      </ndxf>
    </rcc>
    <rcc rId="0" sId="7" dxf="1">
      <nc r="D4" t="inlineStr">
        <is>
          <t>999999</t>
        </is>
      </nc>
      <ndxf>
        <font>
          <i/>
          <sz val="11"/>
          <color auto="1"/>
          <name val="Calibri"/>
          <scheme val="minor"/>
        </font>
        <numFmt numFmtId="30" formatCode="@"/>
        <fill>
          <patternFill patternType="solid">
            <bgColor theme="2" tint="-0.249977111117893"/>
          </patternFill>
        </fill>
        <alignment horizontal="center" vertical="center" readingOrder="0"/>
        <border outline="0">
          <left style="hair">
            <color auto="1"/>
          </left>
          <right style="hair">
            <color auto="1"/>
          </right>
          <top style="hair">
            <color auto="1"/>
          </top>
          <bottom style="hair">
            <color auto="1"/>
          </bottom>
        </border>
      </ndxf>
    </rcc>
    <rcc rId="0" sId="7" dxf="1">
      <nc r="E4" t="inlineStr">
        <is>
          <t>1-0100</t>
        </is>
      </nc>
      <ndxf>
        <font>
          <i/>
          <sz val="11"/>
          <color auto="1"/>
          <name val="Calibri"/>
          <scheme val="minor"/>
        </font>
        <numFmt numFmtId="30" formatCode="@"/>
        <fill>
          <patternFill patternType="solid">
            <bgColor theme="2" tint="-0.249977111117893"/>
          </patternFill>
        </fill>
        <alignment horizontal="center" vertical="center" readingOrder="0"/>
        <border outline="0">
          <left style="hair">
            <color auto="1"/>
          </left>
          <right style="hair">
            <color auto="1"/>
          </right>
          <top style="hair">
            <color auto="1"/>
          </top>
          <bottom style="hair">
            <color auto="1"/>
          </bottom>
        </border>
      </ndxf>
    </rcc>
    <rfmt sheetId="7" sqref="F4" start="0" length="0">
      <dxf>
        <font>
          <sz val="10"/>
          <color theme="1"/>
          <name val="Calibri"/>
          <scheme val="minor"/>
        </font>
        <fill>
          <patternFill patternType="solid">
            <bgColor theme="2" tint="-0.249977111117893"/>
          </patternFill>
        </fill>
        <border outline="0">
          <left style="thin">
            <color auto="1"/>
          </left>
          <right style="thin">
            <color auto="1"/>
          </right>
          <top style="thin">
            <color auto="1"/>
          </top>
          <bottom style="thin">
            <color auto="1"/>
          </bottom>
        </border>
        <protection locked="0"/>
      </dxf>
    </rfmt>
    <rfmt sheetId="7" sqref="G4" start="0" length="0">
      <dxf>
        <font>
          <sz val="10"/>
          <color theme="1"/>
          <name val="Calibri"/>
          <scheme val="minor"/>
        </font>
        <fill>
          <patternFill patternType="solid">
            <bgColor theme="2" tint="-0.249977111117893"/>
          </patternFill>
        </fill>
        <border outline="0">
          <left style="thin">
            <color auto="1"/>
          </left>
          <right style="thin">
            <color auto="1"/>
          </right>
          <top style="thin">
            <color auto="1"/>
          </top>
          <bottom style="thin">
            <color auto="1"/>
          </bottom>
        </border>
        <protection locked="0"/>
      </dxf>
    </rfmt>
    <rfmt sheetId="7" sqref="H4" start="0" length="0">
      <dxf>
        <font>
          <sz val="10"/>
          <color theme="1"/>
          <name val="Calibri"/>
          <scheme val="minor"/>
        </font>
        <fill>
          <patternFill patternType="solid">
            <bgColor theme="2" tint="-0.249977111117893"/>
          </patternFill>
        </fill>
        <border outline="0">
          <left style="thin">
            <color auto="1"/>
          </left>
          <right style="thin">
            <color auto="1"/>
          </right>
          <top style="thin">
            <color auto="1"/>
          </top>
          <bottom style="thin">
            <color auto="1"/>
          </bottom>
        </border>
        <protection locked="0"/>
      </dxf>
    </rfmt>
    <rfmt sheetId="7" sqref="I4" start="0" length="0">
      <dxf>
        <font>
          <sz val="10"/>
          <color theme="1"/>
          <name val="Calibri"/>
          <scheme val="minor"/>
        </font>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qref="J4" start="0" length="0">
      <dxf>
        <font>
          <sz val="10"/>
          <color theme="1"/>
          <name val="Calibri"/>
          <scheme val="minor"/>
        </font>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dxf>
    </rfmt>
    <rfmt sheetId="7" sqref="K4" start="0" length="0">
      <dxf>
        <font>
          <sz val="10"/>
          <color theme="1"/>
          <name val="Calibri"/>
          <scheme val="minor"/>
        </font>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dxf>
    </rfmt>
    <rcc rId="0" sId="7" dxf="1">
      <nc r="L4" t="inlineStr">
        <is>
          <t>CAJA MENOR -</t>
        </is>
      </nc>
      <n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ndxf>
    </rcc>
    <rcc rId="0" sId="7" dxf="1">
      <nc r="M4" t="inlineStr">
        <is>
          <t>Enero</t>
        </is>
      </nc>
      <n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ndxf>
    </rcc>
    <rfmt sheetId="7" sqref="N4" start="0" length="0">
      <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dxf>
    </rfmt>
    <rfmt sheetId="7" sqref="O4" start="0" length="0">
      <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dxf>
    </rfmt>
    <rcc rId="0" sId="7" dxf="1">
      <nc r="P4" t="inlineStr">
        <is>
          <t>RECURSOS CORRIENTES</t>
        </is>
      </nc>
      <n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ndxf>
    </rcc>
    <rcc rId="0" sId="7" s="1" dxf="1" numFmtId="34">
      <nc r="Q4">
        <v>1874981</v>
      </nc>
      <ndxf>
        <font>
          <sz val="11"/>
          <color auto="1"/>
          <name val="Calibri"/>
          <scheme val="minor"/>
        </font>
        <numFmt numFmtId="167" formatCode="_(&quot;$&quot;\ * #,##0.00_);_(&quot;$&quot;\ * \(#,##0.00\);_(&quot;$&quot;\ * &quot;-&quot;??_);_(@_)"/>
        <fill>
          <patternFill patternType="solid">
            <bgColor theme="2" tint="-0.249977111117893"/>
          </patternFill>
        </fill>
        <alignment horizontal="right" vertical="center" readingOrder="0"/>
        <border outline="0">
          <right style="medium">
            <color auto="1"/>
          </right>
          <top style="thin">
            <color auto="1"/>
          </top>
          <bottom style="thin">
            <color auto="1"/>
          </bottom>
        </border>
      </ndxf>
    </rcc>
    <rcc rId="0" sId="7" s="1" dxf="1" numFmtId="34">
      <nc r="R4">
        <v>1874981</v>
      </nc>
      <ndxf>
        <font>
          <sz val="11"/>
          <color auto="1"/>
          <name val="Calibri"/>
          <scheme val="minor"/>
        </font>
        <numFmt numFmtId="167" formatCode="_(&quot;$&quot;\ * #,##0.00_);_(&quot;$&quot;\ * \(#,##0.00\);_(&quot;$&quot;\ * &quot;-&quot;??_);_(@_)"/>
        <fill>
          <patternFill patternType="solid">
            <bgColor theme="2" tint="-0.249977111117893"/>
          </patternFill>
        </fill>
        <alignment horizontal="right" vertical="center" readingOrder="0"/>
        <border outline="0">
          <right style="medium">
            <color auto="1"/>
          </right>
          <top style="thin">
            <color auto="1"/>
          </top>
          <bottom style="thin">
            <color auto="1"/>
          </bottom>
        </border>
      </ndxf>
    </rcc>
    <rcc rId="0" sId="7" dxf="1">
      <nc r="S4" t="inlineStr">
        <is>
          <t>No</t>
        </is>
      </nc>
      <n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ndxf>
    </rcc>
    <rcc rId="0" sId="7" dxf="1">
      <nc r="T4" t="inlineStr">
        <is>
          <t>N/A</t>
        </is>
      </nc>
      <n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ndxf>
    </rcc>
    <rcc rId="0" sId="7" dxf="1">
      <nc r="U4" t="inlineStr">
        <is>
          <t>Secretaria General - Dirección Administrativa</t>
        </is>
      </nc>
      <n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ndxf>
    </rcc>
    <rfmt sheetId="7" sqref="V4" start="0" length="0">
      <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dxf>
    </rfmt>
    <rfmt sheetId="7" sqref="W4" start="0" length="0">
      <dxf>
        <fill>
          <patternFill patternType="solid">
            <bgColor theme="2" tint="-0.249977111117893"/>
          </patternFill>
        </fill>
        <alignment horizontal="center" vertical="center" readingOrder="0"/>
        <border outline="0">
          <left style="thin">
            <color auto="1"/>
          </left>
          <top style="thin">
            <color auto="1"/>
          </top>
          <bottom style="thin">
            <color auto="1"/>
          </bottom>
        </border>
      </dxf>
    </rfmt>
    <rfmt sheetId="7" sqref="X4" start="0" length="0">
      <dxf>
        <fill>
          <patternFill patternType="solid">
            <bgColor theme="2" tint="-0.249977111117893"/>
          </patternFill>
        </fill>
        <alignment horizontal="center" vertical="center" wrapText="0" readingOrder="0"/>
        <border outline="0">
          <left style="thin">
            <color indexed="64"/>
          </left>
          <right style="thin">
            <color indexed="64"/>
          </right>
          <top style="thin">
            <color indexed="64"/>
          </top>
          <bottom style="thin">
            <color indexed="64"/>
          </bottom>
        </border>
      </dxf>
    </rfmt>
    <rfmt sheetId="7" sqref="Y4" start="0" length="0">
      <dxf>
        <fill>
          <patternFill patternType="solid">
            <bgColor theme="2" tint="-0.249977111117893"/>
          </patternFill>
        </fill>
        <alignment horizontal="center" vertical="center" readingOrder="0"/>
        <border outline="0">
          <right style="thin">
            <color auto="1"/>
          </right>
          <top style="thin">
            <color auto="1"/>
          </top>
          <bottom style="thin">
            <color auto="1"/>
          </bottom>
        </border>
      </dxf>
    </rfmt>
    <rfmt sheetId="7" sqref="Z4" start="0" length="0">
      <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dxf>
    </rfmt>
    <rfmt sheetId="7" sqref="AA4" start="0" length="0">
      <dxf>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dxf>
    </rfmt>
    <rfmt sheetId="7" sqref="AB4" start="0" length="0">
      <dxf>
        <fill>
          <patternFill patternType="solid">
            <bgColor theme="2" tint="-0.249977111117893"/>
          </patternFill>
        </fill>
        <alignment horizontal="center" vertical="center" readingOrder="0"/>
        <border outline="0">
          <left style="thin">
            <color auto="1"/>
          </left>
          <top style="thin">
            <color auto="1"/>
          </top>
          <bottom style="thin">
            <color auto="1"/>
          </bottom>
        </border>
      </dxf>
    </rfmt>
    <rcc rId="0" sId="7" s="1" dxf="1" numFmtId="34">
      <nc r="AC4">
        <v>1379088</v>
      </nc>
      <n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ndxf>
    </rcc>
    <rcc rId="0" sId="7" s="1" dxf="1" numFmtId="34">
      <nc r="AD4">
        <v>1379088</v>
      </nc>
      <n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ndxf>
    </rcc>
    <rcc rId="0" sId="7" s="1" dxf="1" numFmtId="34">
      <nc r="AE4">
        <v>1379088</v>
      </nc>
      <n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ndxf>
    </rcc>
    <rcc rId="0" sId="7" s="1" dxf="1" numFmtId="34">
      <nc r="AF4">
        <v>862736</v>
      </nc>
      <n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ndxf>
    </rcc>
    <rfmt sheetId="7" s="1" sqref="AG4" start="0" length="0">
      <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H4" start="0" length="0">
      <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I4" start="0" length="0">
      <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J4" start="0" length="0">
      <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K4" start="0" length="0">
      <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L4" start="0" length="0">
      <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M4" start="0" length="0">
      <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1" sqref="AN4" start="0" length="0">
      <dxf>
        <numFmt numFmtId="167" formatCode="_(&quot;$&quot;\ * #,##0.00_);_(&quot;$&quot;\ * \(#,##0.00\);_(&quot;$&quot;\ * &quot;-&quot;??_);_(@_)"/>
        <fill>
          <patternFill patternType="solid">
            <bgColor theme="2" tint="-0.249977111117893"/>
          </patternFill>
        </fill>
        <alignment horizontal="center" vertical="center" readingOrder="0"/>
        <border outline="0">
          <left style="thin">
            <color auto="1"/>
          </left>
          <right style="thin">
            <color auto="1"/>
          </right>
          <top style="thin">
            <color auto="1"/>
          </top>
          <bottom style="thin">
            <color auto="1"/>
          </bottom>
        </border>
        <protection locked="0"/>
      </dxf>
    </rfmt>
    <rfmt sheetId="7" sqref="AO4" start="0" length="0">
      <dxf>
        <fill>
          <patternFill patternType="solid">
            <bgColor theme="2" tint="-0.249977111117893"/>
          </patternFill>
        </fill>
        <border outline="0">
          <left style="thin">
            <color indexed="64"/>
          </left>
          <right style="thin">
            <color indexed="64"/>
          </right>
          <top style="thin">
            <color indexed="64"/>
          </top>
          <bottom style="thin">
            <color indexed="64"/>
          </bottom>
        </border>
      </dxf>
    </rfmt>
    <rfmt sheetId="7" sqref="AP4" start="0" length="0">
      <dxf>
        <fill>
          <patternFill patternType="solid">
            <bgColor theme="2" tint="-0.249977111117893"/>
          </patternFill>
        </fill>
        <border outline="0">
          <left style="thin">
            <color indexed="64"/>
          </left>
          <right style="thin">
            <color indexed="64"/>
          </right>
          <top style="thin">
            <color indexed="64"/>
          </top>
          <bottom style="thin">
            <color indexed="64"/>
          </bottom>
        </border>
      </dxf>
    </rfmt>
  </rrc>
  <rfmt sheetId="1" sqref="A27:XFD27">
    <dxf>
      <fill>
        <patternFill patternType="none">
          <bgColor auto="1"/>
        </patternFill>
      </fill>
    </dxf>
  </rfmt>
  <rfmt sheetId="7" sqref="A4:XFD4">
    <dxf>
      <fill>
        <patternFill patternType="none">
          <bgColor auto="1"/>
        </patternFill>
      </fill>
    </dxf>
  </rfmt>
  <rfmt sheetId="1" sqref="A35:XFD35">
    <dxf>
      <fill>
        <patternFill patternType="none">
          <bgColor auto="1"/>
        </patternFill>
      </fill>
    </dxf>
  </rfmt>
  <rfmt sheetId="7" sqref="A5:XFD5">
    <dxf>
      <fill>
        <patternFill patternType="none">
          <bgColor auto="1"/>
        </patternFill>
      </fill>
    </dxf>
  </rfmt>
  <rcc rId="30015" sId="1">
    <oc r="L18" t="inlineStr">
      <is>
        <t xml:space="preserve">Adquisicion de extintores </t>
      </is>
    </oc>
    <nc r="L18" t="inlineStr">
      <is>
        <t xml:space="preserve">ADQUISICION DE EXTINTORES   </t>
      </is>
    </nc>
  </rcc>
  <rfmt sheetId="1" sqref="A18:XFD18">
    <dxf>
      <fill>
        <patternFill patternType="none">
          <bgColor auto="1"/>
        </patternFill>
      </fill>
    </dxf>
  </rfmt>
  <rfmt sheetId="7" sqref="A6:XFD6">
    <dxf>
      <fill>
        <patternFill patternType="none">
          <bgColor auto="1"/>
        </patternFill>
      </fill>
    </dxf>
  </rfmt>
  <rfmt sheetId="1" sqref="A36:XFD36">
    <dxf>
      <fill>
        <patternFill patternType="none">
          <bgColor auto="1"/>
        </patternFill>
      </fill>
    </dxf>
  </rfmt>
  <rcc rId="30016" sId="1" numFmtId="34">
    <oc r="Q36">
      <v>12284494</v>
    </oc>
    <nc r="Q36">
      <v>12000000</v>
    </nc>
  </rcc>
  <rcc rId="30017" sId="7" numFmtId="34">
    <oc r="Q7">
      <v>12284494</v>
    </oc>
    <nc r="Q7">
      <v>12000000</v>
    </nc>
  </rcc>
  <rfmt sheetId="7" sqref="A7:XFD7">
    <dxf>
      <fill>
        <patternFill patternType="none">
          <bgColor auto="1"/>
        </patternFill>
      </fill>
    </dxf>
  </rfmt>
  <rrc rId="30018" sId="7" ref="A8:XFD8" action="deleteRow">
    <rfmt sheetId="7" xfDxf="1" sqref="A8:XFD8" start="0" length="0">
      <dxf>
        <alignment wrapText="1" readingOrder="0"/>
      </dxf>
    </rfmt>
    <rcc rId="0" sId="7" dxf="1">
      <nc r="A8" t="inlineStr">
        <is>
          <t>GENERAL</t>
        </is>
      </nc>
      <ndxf>
        <font>
          <sz val="10"/>
          <color theme="1"/>
          <name val="Calibri"/>
          <scheme val="minor"/>
        </font>
        <fill>
          <patternFill patternType="solid">
            <bgColor rgb="FF92D050"/>
          </patternFill>
        </fill>
        <alignment horizontal="center" vertical="center" readingOrder="0"/>
        <border outline="0">
          <left style="thin">
            <color auto="1"/>
          </left>
          <right style="thin">
            <color auto="1"/>
          </right>
          <top style="thin">
            <color auto="1"/>
          </top>
        </border>
        <protection locked="0"/>
      </ndxf>
    </rcc>
    <rcc rId="0" sId="7" dxf="1">
      <nc r="B8" t="inlineStr">
        <is>
          <t>GR:1:2-02-01</t>
        </is>
      </nc>
      <ndxf>
        <font>
          <i/>
          <sz val="10"/>
          <color auto="1"/>
          <name val="Calibri"/>
          <scheme val="minor"/>
        </font>
        <numFmt numFmtId="30" formatCode="@"/>
        <fill>
          <patternFill patternType="solid">
            <bgColor rgb="FF92D050"/>
          </patternFill>
        </fill>
        <alignment horizontal="center" vertical="center" readingOrder="0"/>
        <border outline="0">
          <left style="hair">
            <color auto="1"/>
          </left>
          <right style="hair">
            <color auto="1"/>
          </right>
          <top style="hair">
            <color auto="1"/>
          </top>
        </border>
      </ndxf>
    </rcc>
    <rcc rId="0" sId="7" dxf="1">
      <nc r="C8" t="inlineStr">
        <is>
          <t>1.2.2.11</t>
        </is>
      </nc>
      <ndxf>
        <font>
          <i/>
          <sz val="10"/>
          <color auto="1"/>
          <name val="Calibri"/>
          <scheme val="minor"/>
        </font>
        <numFmt numFmtId="30" formatCode="@"/>
        <fill>
          <patternFill patternType="solid">
            <bgColor rgb="FF92D050"/>
          </patternFill>
        </fill>
        <alignment horizontal="center" vertical="center" readingOrder="0"/>
        <border outline="0">
          <left style="hair">
            <color auto="1"/>
          </left>
          <right style="hair">
            <color auto="1"/>
          </right>
          <top style="hair">
            <color auto="1"/>
          </top>
        </border>
      </ndxf>
    </rcc>
    <rcc rId="0" sId="7" dxf="1">
      <nc r="D8" t="inlineStr">
        <is>
          <t>999999</t>
        </is>
      </nc>
      <ndxf>
        <font>
          <i/>
          <sz val="10"/>
          <color auto="1"/>
          <name val="Calibri"/>
          <scheme val="minor"/>
        </font>
        <numFmt numFmtId="30" formatCode="@"/>
        <fill>
          <patternFill patternType="solid">
            <bgColor rgb="FF92D050"/>
          </patternFill>
        </fill>
        <alignment horizontal="center" vertical="center" readingOrder="0"/>
        <border outline="0">
          <left style="hair">
            <color auto="1"/>
          </left>
          <right style="hair">
            <color auto="1"/>
          </right>
          <top style="hair">
            <color auto="1"/>
          </top>
          <bottom style="hair">
            <color auto="1"/>
          </bottom>
        </border>
      </ndxf>
    </rcc>
    <rcc rId="0" sId="7" dxf="1">
      <nc r="E8" t="inlineStr">
        <is>
          <t>1-0100</t>
        </is>
      </nc>
      <ndxf>
        <font>
          <i/>
          <sz val="10"/>
          <color auto="1"/>
          <name val="Calibri"/>
          <scheme val="minor"/>
        </font>
        <numFmt numFmtId="30" formatCode="@"/>
        <fill>
          <patternFill patternType="solid">
            <bgColor rgb="FF92D050"/>
          </patternFill>
        </fill>
        <alignment horizontal="center" vertical="center" readingOrder="0"/>
        <border outline="0">
          <left style="hair">
            <color auto="1"/>
          </left>
          <right style="hair">
            <color auto="1"/>
          </right>
          <top style="hair">
            <color auto="1"/>
          </top>
          <bottom style="hair">
            <color auto="1"/>
          </bottom>
        </border>
      </ndxf>
    </rcc>
    <rfmt sheetId="7" sqref="F8" start="0" length="0">
      <dxf>
        <font>
          <sz val="10"/>
          <color theme="1"/>
          <name val="Calibri"/>
          <scheme val="minor"/>
        </font>
        <fill>
          <patternFill patternType="solid">
            <bgColor rgb="FF92D050"/>
          </patternFill>
        </fill>
        <border outline="0">
          <left style="thin">
            <color auto="1"/>
          </left>
          <right style="thin">
            <color auto="1"/>
          </right>
          <top style="thin">
            <color auto="1"/>
          </top>
          <bottom style="thin">
            <color auto="1"/>
          </bottom>
        </border>
        <protection locked="0"/>
      </dxf>
    </rfmt>
    <rfmt sheetId="7" sqref="G8" start="0" length="0">
      <dxf>
        <font>
          <sz val="10"/>
          <color theme="1"/>
          <name val="Calibri"/>
          <scheme val="minor"/>
        </font>
        <fill>
          <patternFill patternType="solid">
            <bgColor rgb="FF92D050"/>
          </patternFill>
        </fill>
        <border outline="0">
          <left style="thin">
            <color auto="1"/>
          </left>
          <right style="thin">
            <color auto="1"/>
          </right>
          <top style="thin">
            <color auto="1"/>
          </top>
          <bottom style="thin">
            <color auto="1"/>
          </bottom>
        </border>
        <protection locked="0"/>
      </dxf>
    </rfmt>
    <rfmt sheetId="7" sqref="H8" start="0" length="0">
      <dxf>
        <font>
          <sz val="10"/>
          <color theme="1"/>
          <name val="Calibri"/>
          <scheme val="minor"/>
        </font>
        <fill>
          <patternFill patternType="solid">
            <bgColor rgb="FF92D050"/>
          </patternFill>
        </fill>
        <border outline="0">
          <left style="thin">
            <color auto="1"/>
          </left>
          <right style="thin">
            <color auto="1"/>
          </right>
          <top style="thin">
            <color auto="1"/>
          </top>
          <bottom style="thin">
            <color auto="1"/>
          </bottom>
        </border>
        <protection locked="0"/>
      </dxf>
    </rfmt>
    <rfmt sheetId="7" sqref="I8" start="0" length="0">
      <dxf>
        <font>
          <sz val="10"/>
          <color theme="1"/>
          <name val="Calibri"/>
          <scheme val="minor"/>
        </font>
        <numFmt numFmtId="167" formatCode="_(&quot;$&quot;\ * #,##0.00_);_(&quot;$&quot;\ * \(#,##0.00\);_(&quot;$&quot;\ * &quot;-&quot;??_);_(@_)"/>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protection locked="0"/>
      </dxf>
    </rfmt>
    <rfmt sheetId="7" sqref="J8" start="0" length="0">
      <dxf>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dxf>
    </rfmt>
    <rfmt sheetId="7" sqref="K8" start="0" length="0">
      <dxf>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dxf>
    </rfmt>
    <rcc rId="0" sId="7" dxf="1">
      <nc r="L8" t="inlineStr">
        <is>
          <t>CAJA MENOR</t>
        </is>
      </nc>
      <ndxf>
        <font>
          <sz val="11"/>
          <color auto="1"/>
          <name val="Calibri"/>
          <scheme val="minor"/>
        </font>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ndxf>
    </rcc>
    <rfmt sheetId="7" sqref="M8" start="0" length="0">
      <dxf>
        <numFmt numFmtId="19" formatCode="dd/mm/yyyy"/>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dxf>
    </rfmt>
    <rfmt sheetId="7" sqref="N8" start="0" length="0">
      <dxf>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dxf>
    </rfmt>
    <rfmt sheetId="7" sqref="O8" start="0" length="0">
      <dxf>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dxf>
    </rfmt>
    <rcc rId="0" sId="7" dxf="1">
      <nc r="P8" t="inlineStr">
        <is>
          <t>RECURSOS CORRIENTES</t>
        </is>
      </nc>
      <ndxf>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ndxf>
    </rcc>
    <rcc rId="0" sId="7" s="1" dxf="1" numFmtId="34">
      <nc r="Q8">
        <v>1406236</v>
      </nc>
      <ndxf>
        <font>
          <sz val="11"/>
          <color theme="1"/>
          <name val="Calibri"/>
          <scheme val="minor"/>
        </font>
        <numFmt numFmtId="171" formatCode="_(&quot;$&quot;\ * #,##0_);_(&quot;$&quot;\ * \(#,##0\);_(&quot;$&quot;\ * &quot;-&quot;??_);_(@_)"/>
        <fill>
          <patternFill patternType="solid">
            <bgColor rgb="FF92D050"/>
          </patternFill>
        </fill>
        <alignment horizontal="right" vertical="center" readingOrder="0"/>
        <border outline="0">
          <left style="thin">
            <color auto="1"/>
          </left>
          <right style="thin">
            <color auto="1"/>
          </right>
          <top style="thin">
            <color auto="1"/>
          </top>
          <bottom style="thin">
            <color auto="1"/>
          </bottom>
        </border>
      </ndxf>
    </rcc>
    <rcc rId="0" sId="7" s="1" dxf="1" numFmtId="34">
      <nc r="R8">
        <v>1406236</v>
      </nc>
      <ndxf>
        <font>
          <sz val="11"/>
          <color theme="1"/>
          <name val="Calibri"/>
          <scheme val="minor"/>
        </font>
        <numFmt numFmtId="171" formatCode="_(&quot;$&quot;\ * #,##0_);_(&quot;$&quot;\ * \(#,##0\);_(&quot;$&quot;\ * &quot;-&quot;??_);_(@_)"/>
        <fill>
          <patternFill patternType="solid">
            <bgColor rgb="FF92D050"/>
          </patternFill>
        </fill>
        <alignment horizontal="right" vertical="center" readingOrder="0"/>
        <border outline="0">
          <left style="thin">
            <color auto="1"/>
          </left>
          <right style="thin">
            <color auto="1"/>
          </right>
          <top style="thin">
            <color auto="1"/>
          </top>
          <bottom style="thin">
            <color auto="1"/>
          </bottom>
        </border>
      </ndxf>
    </rcc>
    <rfmt sheetId="7" sqref="S8" start="0" length="0">
      <dxf>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dxf>
    </rfmt>
    <rfmt sheetId="7" sqref="T8" start="0" length="0">
      <dxf>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dxf>
    </rfmt>
    <rfmt sheetId="7" sqref="U8" start="0" length="0">
      <dxf>
        <fill>
          <patternFill patternType="solid">
            <bgColor rgb="FF92D050"/>
          </patternFill>
        </fill>
        <alignment horizontal="center" vertical="center" readingOrder="0"/>
        <border outline="0">
          <left style="thin">
            <color indexed="64"/>
          </left>
          <right style="thin">
            <color indexed="64"/>
          </right>
          <top style="thin">
            <color indexed="64"/>
          </top>
          <bottom style="thin">
            <color indexed="64"/>
          </bottom>
        </border>
      </dxf>
    </rfmt>
    <rfmt sheetId="7" sqref="V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W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X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Y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Z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A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B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C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D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E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F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G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H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I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J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K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L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M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N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O8"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7" sqref="AP8" start="0" length="0">
      <dxf>
        <fill>
          <patternFill patternType="solid">
            <bgColor rgb="FF92D050"/>
          </patternFill>
        </fill>
        <border outline="0">
          <left style="thin">
            <color indexed="64"/>
          </left>
          <right style="thin">
            <color indexed="64"/>
          </right>
          <top style="thin">
            <color indexed="64"/>
          </top>
          <bottom style="thin">
            <color indexed="64"/>
          </bottom>
        </border>
      </dxf>
    </rfmt>
  </rrc>
  <rcc rId="30019" sId="1" numFmtId="4">
    <oc r="Q38">
      <v>2328464118</v>
    </oc>
    <nc r="Q38">
      <v>1917985270</v>
    </nc>
  </rcc>
  <rfmt sheetId="1" sqref="A38:XFD38">
    <dxf>
      <fill>
        <patternFill patternType="none">
          <bgColor auto="1"/>
        </patternFill>
      </fill>
    </dxf>
  </rfmt>
  <rcc rId="30020" sId="7" numFmtId="4">
    <oc r="Q8">
      <v>2322516915</v>
    </oc>
    <nc r="Q8">
      <v>1917985270</v>
    </nc>
  </rcc>
  <rfmt sheetId="7" sqref="A8:XFD8">
    <dxf>
      <fill>
        <patternFill patternType="none">
          <bgColor auto="1"/>
        </patternFill>
      </fill>
    </dxf>
  </rfmt>
  <rfmt sheetId="7" sqref="A9:XFD9">
    <dxf>
      <fill>
        <patternFill patternType="none">
          <bgColor auto="1"/>
        </patternFill>
      </fill>
    </dxf>
  </rfmt>
  <rfmt sheetId="1" sqref="A39:XFD39">
    <dxf>
      <fill>
        <patternFill patternType="none">
          <bgColor auto="1"/>
        </patternFill>
      </fill>
    </dxf>
  </rfmt>
  <rfmt sheetId="1" sqref="A49:XFD49">
    <dxf>
      <fill>
        <patternFill patternType="none">
          <bgColor auto="1"/>
        </patternFill>
      </fill>
    </dxf>
  </rfmt>
  <rfmt sheetId="7" sqref="A12:XFD12">
    <dxf>
      <fill>
        <patternFill patternType="none">
          <bgColor auto="1"/>
        </patternFill>
      </fill>
    </dxf>
  </rfmt>
  <rcc rId="30021" sId="7" numFmtId="34">
    <oc r="R12">
      <v>4886921164</v>
    </oc>
    <nc r="R12"/>
  </rcc>
  <rcc rId="30022" sId="1" numFmtId="34">
    <oc r="R49">
      <v>4886921164</v>
    </oc>
    <nc r="R49"/>
  </rcc>
  <rcc rId="30023" sId="1">
    <oc r="P50">
      <f>+Q50-R50</f>
    </oc>
    <nc r="P50"/>
  </rcc>
  <rcc rId="30024" sId="1" numFmtId="34">
    <oc r="Q50">
      <v>4920930000</v>
    </oc>
    <nc r="Q50"/>
  </rcc>
  <rcc rId="30025" sId="1">
    <oc r="R50">
      <f>SUM(R49:R49)</f>
    </oc>
    <nc r="R50"/>
  </rcc>
  <rcc rId="30026" sId="1">
    <oc r="S50">
      <f>5068558000-R50</f>
    </oc>
    <nc r="S50"/>
  </rcc>
  <rrc rId="30027" sId="7" ref="A13:XFD13" action="insertRow"/>
  <rfmt sheetId="7" sqref="A13:XFD13">
    <dxf>
      <fill>
        <patternFill patternType="solid">
          <bgColor rgb="FF7030A0"/>
        </patternFill>
      </fill>
    </dxf>
  </rfmt>
  <rfmt sheetId="1" sqref="A51:XFD51">
    <dxf>
      <fill>
        <patternFill patternType="none">
          <bgColor auto="1"/>
        </patternFill>
      </fill>
    </dxf>
  </rfmt>
  <rfmt sheetId="7" sqref="A14:XFD14">
    <dxf>
      <fill>
        <patternFill patternType="none">
          <bgColor auto="1"/>
        </patternFill>
      </fill>
    </dxf>
  </rfmt>
  <rcc rId="30028" sId="7">
    <oc r="L14" t="inlineStr">
      <is>
        <t xml:space="preserve"> 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 </t>
      </is>
    </oc>
    <nc r="L14" t="inlineStr">
      <is>
        <t>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t>
      </is>
    </nc>
  </rcc>
  <rcc rId="30029" sId="1">
    <oc r="L51" t="inlineStr">
      <is>
        <t xml:space="preserve"> 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 </t>
      </is>
    </oc>
    <nc r="L51" t="inlineStr">
      <is>
        <t xml:space="preserve"> 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t>
      </is>
    </nc>
  </rcc>
  <rcc rId="30030" sId="7" numFmtId="34">
    <oc r="Q15">
      <v>3279813594.7600002</v>
    </oc>
    <nc r="Q15">
      <v>3982170534</v>
    </nc>
  </rcc>
  <rfmt sheetId="7" sqref="A15:XFD15">
    <dxf>
      <fill>
        <patternFill patternType="none">
          <bgColor auto="1"/>
        </patternFill>
      </fill>
    </dxf>
  </rfmt>
  <rfmt sheetId="7" sqref="Q15">
    <dxf>
      <alignment vertical="top" readingOrder="0"/>
    </dxf>
  </rfmt>
  <rfmt sheetId="7" sqref="Q15">
    <dxf>
      <alignment vertical="center" readingOrder="0"/>
    </dxf>
  </rfmt>
  <rfmt sheetId="7" sqref="Q15">
    <dxf>
      <alignment horizontal="center" readingOrder="0"/>
    </dxf>
  </rfmt>
  <rrc rId="30031" sId="7" ref="A16:XFD16" action="insertRow"/>
  <rrc rId="30032" sId="7" ref="A17:XFD17" action="insertRow"/>
  <rfmt sheetId="7" sqref="A17:AP17">
    <dxf>
      <fill>
        <patternFill patternType="solid">
          <bgColor rgb="FF7030A0"/>
        </patternFill>
      </fill>
    </dxf>
  </rfmt>
  <rfmt sheetId="7" sqref="J16:Q16">
    <dxf>
      <fill>
        <patternFill patternType="solid">
          <bgColor rgb="FFFF66CC"/>
        </patternFill>
      </fill>
    </dxf>
  </rfmt>
  <rcc rId="30033" sId="1" xfDxf="1" dxf="1" numFmtId="34">
    <oc r="Q52">
      <v>3279813594.7600002</v>
    </oc>
    <nc r="Q52">
      <v>3982170534</v>
    </nc>
    <ndxf>
      <numFmt numFmtId="167" formatCode="_(&quot;$&quot;\ * #,##0.00_);_(&quot;$&quot;\ * \(#,##0.00\);_(&quot;$&quot;\ * &quot;-&quot;??_);_(@_)"/>
      <fill>
        <patternFill patternType="solid">
          <bgColor theme="7" tint="0.59999389629810485"/>
        </patternFill>
      </fill>
      <alignment wrapText="1" readingOrder="0"/>
      <border outline="0">
        <left style="thin">
          <color indexed="64"/>
        </left>
        <right style="thin">
          <color indexed="64"/>
        </right>
        <top style="thin">
          <color indexed="64"/>
        </top>
        <bottom style="thin">
          <color indexed="64"/>
        </bottom>
      </border>
    </ndxf>
  </rcc>
  <rfmt sheetId="1" sqref="Q52">
    <dxf>
      <alignment vertical="center" readingOrder="0"/>
    </dxf>
  </rfmt>
  <rfmt sheetId="1" sqref="Q52">
    <dxf>
      <alignment horizontal="center" readingOrder="0"/>
    </dxf>
  </rfmt>
  <rfmt sheetId="1" sqref="A52:XFD52">
    <dxf>
      <fill>
        <patternFill patternType="none">
          <bgColor auto="1"/>
        </patternFill>
      </fill>
    </dxf>
  </rfmt>
  <rfmt sheetId="1" sqref="A53" start="0" length="0">
    <dxf>
      <font>
        <sz val="10"/>
        <color auto="1"/>
        <name val="Arial"/>
        <scheme val="minor"/>
      </font>
      <numFmt numFmtId="0" formatCode="General"/>
      <fill>
        <patternFill patternType="none">
          <bgColor indexed="65"/>
        </patternFill>
      </fill>
      <alignment wrapText="1" readingOrder="0"/>
      <protection locked="0"/>
    </dxf>
  </rfmt>
  <rfmt sheetId="1" sqref="A53:XFD53">
    <dxf>
      <fill>
        <patternFill patternType="none">
          <bgColor auto="1"/>
        </patternFill>
      </fill>
    </dxf>
  </rfmt>
  <rcc rId="30034" sId="1">
    <nc r="J53" t="inlineStr">
      <is>
        <t>Alquiler y arrendamiento de propiedades o
edificaciones</t>
      </is>
    </nc>
  </rcc>
  <rcc rId="30035" sId="1">
    <nc r="K53">
      <v>80131500</v>
    </nc>
  </rcc>
  <rrc rId="30036" sId="7" ref="A20:XFD20" action="insertRow"/>
  <rfmt sheetId="7" sqref="A20:AP20">
    <dxf>
      <fill>
        <patternFill>
          <bgColor rgb="FF7030A0"/>
        </patternFill>
      </fill>
    </dxf>
  </rfmt>
  <rcc rId="30037" sId="7" numFmtId="34">
    <oc r="Q18">
      <v>20000000</v>
    </oc>
    <nc r="Q18">
      <v>60000000</v>
    </nc>
  </rcc>
  <rfmt sheetId="1" sqref="A58:XFD58">
    <dxf>
      <fill>
        <patternFill patternType="none">
          <bgColor auto="1"/>
        </patternFill>
      </fill>
    </dxf>
  </rfmt>
  <rrc rId="30038" sId="1" ref="A59:XFD59" action="deleteRow">
    <rfmt sheetId="1" xfDxf="1" sqref="A59:XFD59" start="0" length="0"/>
    <rcc rId="0" sId="1" dxf="1">
      <nc r="A59" t="inlineStr">
        <is>
          <t>GENERAL</t>
        </is>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59" t="inlineStr">
        <is>
          <t>GR:1:2-02-12</t>
        </is>
      </nc>
      <ndxf>
        <font>
          <i/>
          <sz val="10"/>
          <color auto="1"/>
          <name val="Calibri"/>
          <scheme val="minor"/>
        </font>
        <numFmt numFmtId="30" formatCode="@"/>
        <fill>
          <patternFill patternType="solid">
            <bgColor theme="8"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dxf="1">
      <nc r="C59" t="inlineStr">
        <is>
          <t>V.F 1.2.2.2</t>
        </is>
      </nc>
      <ndxf>
        <font>
          <i/>
          <sz val="10"/>
          <color auto="1"/>
          <name val="Calibri"/>
          <scheme val="minor"/>
        </font>
        <numFmt numFmtId="30" formatCode="@"/>
        <fill>
          <patternFill patternType="solid">
            <bgColor theme="8"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dxf="1">
      <nc r="D59" t="inlineStr">
        <is>
          <t>999999</t>
        </is>
      </nc>
      <ndxf>
        <font>
          <i/>
          <sz val="10"/>
          <color auto="1"/>
          <name val="Calibri"/>
          <scheme val="minor"/>
        </font>
        <numFmt numFmtId="30" formatCode="@"/>
        <fill>
          <patternFill patternType="solid">
            <bgColor theme="8"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dxf="1">
      <nc r="E59" t="inlineStr">
        <is>
          <t>1-0100</t>
        </is>
      </nc>
      <ndxf>
        <font>
          <i/>
          <sz val="10"/>
          <color auto="1"/>
          <name val="Calibri"/>
          <scheme val="minor"/>
        </font>
        <numFmt numFmtId="30" formatCode="@"/>
        <fill>
          <patternFill patternType="solid">
            <bgColor theme="8"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1" sqref="F59" start="0" length="0">
      <dxf>
        <font>
          <sz val="10"/>
          <color theme="1"/>
          <name val="Calibri"/>
          <scheme val="minor"/>
        </font>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59" start="0" length="0">
      <dxf>
        <font>
          <sz val="10"/>
          <color theme="1"/>
          <name val="Calibri"/>
          <scheme val="minor"/>
        </font>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59" start="0" length="0">
      <dxf>
        <font>
          <sz val="10"/>
          <color theme="1"/>
          <name val="Calibri"/>
          <scheme val="minor"/>
        </font>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59" start="0" length="0">
      <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J59" t="inlineStr">
        <is>
          <t>Publicidad en periodicos</t>
        </is>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9">
        <v>82101504</v>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9" t="inlineStr">
        <is>
          <t>REALIZAR EL DISEÑO. DIAGRAMACIÓN, DIGITACIÓN Y CORRECCIÓN DE LA GACETA DEPARTAMENTAL</t>
        </is>
      </nc>
      <ndxf>
        <font>
          <sz val="10"/>
          <color auto="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9" t="inlineStr">
        <is>
          <t xml:space="preserve">FEBRERO </t>
        </is>
      </nc>
      <ndxf>
        <font>
          <sz val="10"/>
          <color theme="1"/>
          <name val="Calibri"/>
          <scheme val="minor"/>
        </font>
        <numFmt numFmtId="19" formatCode="dd/mm/yyyy"/>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9" t="inlineStr">
        <is>
          <t>1 MES</t>
        </is>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9" t="inlineStr">
        <is>
          <t>interadministrativo</t>
        </is>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59" t="inlineStr">
        <is>
          <t>RECURSOS CORRIENTES</t>
        </is>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59">
        <v>16888888</v>
      </nc>
      <ndxf>
        <font>
          <sz val="10"/>
          <color theme="1"/>
          <name val="Calibri"/>
          <scheme val="minor"/>
        </font>
        <numFmt numFmtId="167" formatCode="_(&quot;$&quot;\ * #,##0.00_);_(&quot;$&quot;\ * \(#,##0.00\);_(&quot;$&quot;\ * &quot;-&quot;??_);_(@_)"/>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R59" start="0" length="0">
      <dxf>
        <font>
          <sz val="10"/>
          <color theme="1"/>
          <name val="Calibri"/>
          <scheme val="minor"/>
        </font>
        <numFmt numFmtId="167" formatCode="_(&quot;$&quot;\ * #,##0.00_);_(&quot;$&quot;\ * \(#,##0.00\);_(&quot;$&quot;\ * &quot;-&quot;??_);_(@_)"/>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S59" t="inlineStr">
        <is>
          <t>NO</t>
        </is>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59" t="inlineStr">
        <is>
          <t>N/A</t>
        </is>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59" t="inlineStr">
        <is>
          <t>Secretaria General - Dirección de Servicios Administrativos</t>
        </is>
      </nc>
      <ndxf>
        <font>
          <sz val="10"/>
          <color theme="1"/>
          <name val="Calibri"/>
          <scheme val="minor"/>
        </font>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V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W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X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Y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Z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A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B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C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D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E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F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G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H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I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J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K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L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M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N59" start="0" length="0">
      <dxf>
        <fill>
          <patternFill patternType="solid">
            <bgColor theme="8"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AO59" start="0" length="0">
      <dxf>
        <fill>
          <patternFill patternType="solid">
            <bgColor theme="0"/>
          </patternFill>
        </fill>
        <alignment vertical="top" wrapText="1" readingOrder="0"/>
        <border outline="0">
          <right style="thin">
            <color auto="1"/>
          </right>
          <top style="thin">
            <color auto="1"/>
          </top>
          <bottom style="thin">
            <color auto="1"/>
          </bottom>
        </border>
      </dxf>
    </rfmt>
    <rfmt sheetId="1" sqref="AP59" start="0" length="0">
      <dxf>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AQ59" start="0" length="0">
      <dxf>
        <fill>
          <patternFill patternType="solid">
            <bgColor theme="0"/>
          </patternFill>
        </fill>
        <alignment vertical="top" wrapText="1" readingOrder="0"/>
      </dxf>
    </rfmt>
    <rfmt sheetId="1" sqref="AR59" start="0" length="0">
      <dxf>
        <fill>
          <patternFill patternType="solid">
            <bgColor theme="0"/>
          </patternFill>
        </fill>
        <alignment vertical="top" wrapText="1" readingOrder="0"/>
        <border outline="0">
          <left style="thin">
            <color auto="1"/>
          </left>
          <right style="thin">
            <color auto="1"/>
          </right>
          <bottom style="thin">
            <color auto="1"/>
          </bottom>
        </border>
      </dxf>
    </rfmt>
    <rfmt sheetId="1" sqref="AS59" start="0" length="0">
      <dxf>
        <fill>
          <patternFill patternType="solid">
            <bgColor theme="0"/>
          </patternFill>
        </fill>
        <alignment vertical="top" wrapText="1" readingOrder="0"/>
        <border outline="0">
          <left style="thin">
            <color auto="1"/>
          </left>
          <right style="thin">
            <color auto="1"/>
          </right>
          <bottom style="thin">
            <color auto="1"/>
          </bottom>
        </border>
      </dxf>
    </rfmt>
    <rfmt sheetId="1" sqref="AT59" start="0" length="0">
      <dxf>
        <fill>
          <patternFill patternType="solid">
            <bgColor theme="0"/>
          </patternFill>
        </fill>
        <alignment vertical="top" wrapText="1" readingOrder="0"/>
        <border outline="0">
          <left style="thin">
            <color auto="1"/>
          </left>
          <right style="thin">
            <color auto="1"/>
          </right>
          <bottom style="thin">
            <color auto="1"/>
          </bottom>
        </border>
      </dxf>
    </rfmt>
    <rfmt sheetId="1" sqref="AU59" start="0" length="0">
      <dxf>
        <fill>
          <patternFill patternType="solid">
            <bgColor theme="0"/>
          </patternFill>
        </fill>
        <alignment vertical="top" wrapText="1" readingOrder="0"/>
        <border outline="0">
          <left style="thin">
            <color auto="1"/>
          </left>
          <right style="thin">
            <color auto="1"/>
          </right>
          <bottom style="thin">
            <color auto="1"/>
          </bottom>
        </border>
      </dxf>
    </rfmt>
    <rfmt sheetId="1" sqref="AV59" start="0" length="0">
      <dxf>
        <fill>
          <patternFill patternType="solid">
            <bgColor theme="0"/>
          </patternFill>
        </fill>
        <alignment vertical="top" wrapText="1" readingOrder="0"/>
        <border outline="0">
          <left style="thin">
            <color auto="1"/>
          </left>
          <right style="thin">
            <color auto="1"/>
          </right>
          <bottom style="thin">
            <color auto="1"/>
          </bottom>
        </border>
      </dxf>
    </rfmt>
    <rfmt sheetId="1" sqref="AW59" start="0" length="0">
      <dxf>
        <fill>
          <patternFill patternType="solid">
            <bgColor theme="0"/>
          </patternFill>
        </fill>
        <alignment vertical="top" wrapText="1" readingOrder="0"/>
        <border outline="0">
          <left style="thin">
            <color auto="1"/>
          </left>
          <right style="thin">
            <color auto="1"/>
          </right>
          <bottom style="thin">
            <color auto="1"/>
          </bottom>
        </border>
      </dxf>
    </rfmt>
    <rfmt sheetId="1" sqref="AX59" start="0" length="0">
      <dxf>
        <fill>
          <patternFill patternType="solid">
            <bgColor theme="0"/>
          </patternFill>
        </fill>
        <alignment vertical="top" wrapText="1" readingOrder="0"/>
        <border outline="0">
          <left style="thin">
            <color auto="1"/>
          </left>
          <right style="thin">
            <color auto="1"/>
          </right>
          <bottom style="thin">
            <color auto="1"/>
          </bottom>
        </border>
      </dxf>
    </rfmt>
    <rfmt sheetId="1" sqref="AY59" start="0" length="0">
      <dxf>
        <fill>
          <patternFill patternType="solid">
            <bgColor theme="0"/>
          </patternFill>
        </fill>
        <alignment vertical="top" wrapText="1" readingOrder="0"/>
        <border outline="0">
          <left style="thin">
            <color auto="1"/>
          </left>
          <right style="thin">
            <color auto="1"/>
          </right>
          <bottom style="thin">
            <color auto="1"/>
          </bottom>
        </border>
      </dxf>
    </rfmt>
    <rfmt sheetId="1" sqref="AZ59" start="0" length="0">
      <dxf>
        <alignment vertical="top" wrapText="1" readingOrder="0"/>
      </dxf>
    </rfmt>
  </rrc>
  <rfmt sheetId="1" sqref="Q10" start="0" length="0">
    <dxf>
      <fill>
        <patternFill>
          <bgColor theme="4"/>
        </patternFill>
      </fill>
    </dxf>
  </rfmt>
  <rfmt sheetId="1" sqref="A59:XFD59">
    <dxf>
      <fill>
        <patternFill patternType="none">
          <bgColor auto="1"/>
        </patternFill>
      </fill>
    </dxf>
  </rfmt>
  <rfmt sheetId="7" sqref="A18:XFD19">
    <dxf>
      <fill>
        <patternFill patternType="none">
          <bgColor auto="1"/>
        </patternFill>
      </fill>
    </dxf>
  </rfmt>
  <rfmt sheetId="1" sqref="A62:XFD63">
    <dxf>
      <fill>
        <patternFill patternType="none">
          <bgColor auto="1"/>
        </patternFill>
      </fill>
    </dxf>
  </rfmt>
  <rfmt sheetId="7" sqref="A21:XFD22">
    <dxf>
      <fill>
        <patternFill patternType="none">
          <bgColor auto="1"/>
        </patternFill>
      </fill>
    </dxf>
  </rfmt>
  <rcc rId="30039" sId="7" numFmtId="34">
    <oc r="R23">
      <v>110210000</v>
    </oc>
    <nc r="R23"/>
  </rcc>
  <rcc rId="30040" sId="7" numFmtId="34">
    <oc r="R24">
      <v>408989500</v>
    </oc>
    <nc r="R24"/>
  </rcc>
  <rcc rId="30041" sId="7" numFmtId="34">
    <oc r="R25">
      <v>219317500</v>
    </oc>
    <nc r="R25"/>
  </rcc>
  <rfmt sheetId="1" sqref="A73:XFD73">
    <dxf>
      <fill>
        <patternFill patternType="none">
          <bgColor auto="1"/>
        </patternFill>
      </fill>
    </dxf>
  </rfmt>
  <rfmt sheetId="1" sqref="A75:XFD75">
    <dxf>
      <fill>
        <patternFill patternType="none">
          <bgColor auto="1"/>
        </patternFill>
      </fill>
    </dxf>
  </rfmt>
  <rfmt sheetId="1" sqref="A77:XFD77">
    <dxf>
      <fill>
        <patternFill patternType="none">
          <bgColor auto="1"/>
        </patternFill>
      </fill>
    </dxf>
  </rfmt>
  <rcc rId="30042" sId="1" numFmtId="34">
    <oc r="Q73">
      <v>110210000</v>
    </oc>
    <nc r="Q73">
      <v>227032600</v>
    </nc>
  </rcc>
  <rcc rId="30043" sId="1" numFmtId="34">
    <oc r="Q75">
      <v>408989500</v>
    </oc>
    <nc r="Q75">
      <v>817979000</v>
    </nc>
  </rcc>
  <rcc rId="30044" sId="1" numFmtId="34">
    <oc r="Q77">
      <v>219317500</v>
    </oc>
    <nc r="Q77">
      <v>451794050</v>
    </nc>
  </rcc>
  <rfmt sheetId="7" sqref="A23:XFD25">
    <dxf>
      <fill>
        <patternFill patternType="none">
          <bgColor auto="1"/>
        </patternFill>
      </fill>
    </dxf>
  </rfmt>
  <rrc rId="30045" sId="1" ref="A79:XFD79" action="deleteRow">
    <rfmt sheetId="1" xfDxf="1" sqref="A79:XFD79" start="0" length="0">
      <dxf>
        <fill>
          <patternFill patternType="solid">
            <bgColor theme="0"/>
          </patternFill>
        </fill>
      </dxf>
    </rfmt>
    <rcc rId="0" sId="1" dxf="1">
      <nc r="A79" t="inlineStr">
        <is>
          <t>GENERAL</t>
        </is>
      </nc>
      <ndxf>
        <font>
          <sz val="12"/>
          <color theme="1"/>
          <name val="Arial"/>
          <scheme val="none"/>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79" t="inlineStr">
        <is>
          <t>GR:1:2-02-44</t>
        </is>
      </nc>
      <ndxf>
        <font>
          <sz val="12"/>
          <color auto="1"/>
          <name val="Arial"/>
          <scheme val="none"/>
        </font>
        <numFmt numFmtId="30" formatCode="@"/>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ndxf>
    </rcc>
    <rcc rId="0" sId="1" dxf="1">
      <nc r="C79" t="inlineStr">
        <is>
          <t>1.2.2.6.1</t>
        </is>
      </nc>
      <ndxf>
        <font>
          <sz val="12"/>
          <color auto="1"/>
          <name val="Arial"/>
          <scheme val="none"/>
        </font>
        <numFmt numFmtId="30" formatCode="@"/>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ndxf>
    </rcc>
    <rcc rId="0" sId="1" dxf="1">
      <nc r="D79" t="inlineStr">
        <is>
          <t>999999</t>
        </is>
      </nc>
      <ndxf>
        <font>
          <sz val="12"/>
          <color auto="1"/>
          <name val="Arial"/>
          <scheme val="none"/>
        </font>
        <numFmt numFmtId="30" formatCode="@"/>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ndxf>
    </rcc>
    <rcc rId="0" sId="1" dxf="1">
      <nc r="E79" t="inlineStr">
        <is>
          <t>1-0100</t>
        </is>
      </nc>
      <ndxf>
        <font>
          <i/>
          <sz val="10"/>
          <color auto="1"/>
          <name val="Calibri"/>
          <scheme val="minor"/>
        </font>
        <numFmt numFmtId="30" formatCode="@"/>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ndxf>
    </rcc>
    <rfmt sheetId="1" sqref="F79"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79"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79"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79" start="0" length="0">
      <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J79" t="inlineStr">
        <is>
          <t>Servicios de transmisión de energía eléctrica</t>
        </is>
      </nc>
      <ndxf>
        <font>
          <sz val="10"/>
          <color theme="1"/>
          <name val="Calibri"/>
          <scheme val="minor"/>
        </font>
        <fill>
          <patternFill>
            <bgColor rgb="FFFF0066"/>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1" dxf="1">
      <nc r="K79">
        <v>83101804</v>
      </nc>
      <n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L79" t="inlineStr">
        <is>
          <t xml:space="preserve">Servicios Publicos -Energia </t>
        </is>
      </nc>
      <ndxf>
        <font>
          <sz val="10"/>
          <color auto="1"/>
          <name val="Calibri"/>
          <scheme val="minor"/>
        </font>
        <fill>
          <patternFill>
            <bgColor rgb="FFFF0066"/>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M79"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79"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79"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P79" t="inlineStr">
        <is>
          <t>RECURSOS CORRIENTES</t>
        </is>
      </nc>
      <n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ndxf>
    </rcc>
    <rfmt sheetId="1" s="1" sqref="Q79" start="0" length="0">
      <dxf>
        <font>
          <sz val="10"/>
          <color auto="1"/>
          <name val="Calibri"/>
          <scheme val="minor"/>
        </font>
        <numFmt numFmtId="167" formatCode="_(&quot;$&quot;\ * #,##0.00_);_(&quot;$&quot;\ * \(#,##0.00\);_(&quot;$&quot;\ * &quot;-&quot;??_);_(@_)"/>
        <fill>
          <patternFill>
            <bgColor rgb="FFFF0066"/>
          </patternFill>
        </fill>
        <border outline="0">
          <left style="thin">
            <color indexed="64"/>
          </left>
          <right style="thin">
            <color indexed="64"/>
          </right>
          <top style="thin">
            <color indexed="64"/>
          </top>
          <bottom style="thin">
            <color indexed="64"/>
          </bottom>
        </border>
      </dxf>
    </rfmt>
    <rfmt sheetId="1" s="1" sqref="R79" start="0" length="0">
      <dxf>
        <font>
          <sz val="10"/>
          <color auto="1"/>
          <name val="Calibri"/>
          <scheme val="minor"/>
        </font>
        <numFmt numFmtId="167" formatCode="_(&quot;$&quot;\ * #,##0.00_);_(&quot;$&quot;\ * \(#,##0.00\);_(&quot;$&quot;\ * &quot;-&quot;??_);_(@_)"/>
        <fill>
          <patternFill>
            <bgColor rgb="FFFF0066"/>
          </patternFill>
        </fill>
        <border outline="0">
          <left style="thin">
            <color indexed="64"/>
          </left>
          <right style="thin">
            <color indexed="64"/>
          </right>
          <top style="thin">
            <color indexed="64"/>
          </top>
          <bottom style="thin">
            <color indexed="64"/>
          </bottom>
        </border>
      </dxf>
    </rfmt>
    <rcc rId="0" sId="1" dxf="1">
      <nc r="S79" t="inlineStr">
        <is>
          <t>NO</t>
        </is>
      </nc>
      <ndxf>
        <font>
          <sz val="10"/>
          <color theme="1"/>
          <name val="Calibri"/>
          <scheme val="minor"/>
        </font>
        <numFmt numFmtId="167" formatCode="_(&quot;$&quot;\ * #,##0.00_);_(&quot;$&quot;\ * \(#,##0.00\);_(&quot;$&quot;\ * &quot;-&quot;??_);_(@_)"/>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79" t="inlineStr">
        <is>
          <t>N/A</t>
        </is>
      </nc>
      <n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79" t="inlineStr">
        <is>
          <t>Secretaria General - Dirección Administrativa</t>
        </is>
      </nc>
      <n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V79" start="0" length="0">
      <dxf>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dxf>
    </rfmt>
    <rfmt sheetId="1" sqref="W79" start="0" length="0">
      <dxf>
        <font>
          <sz val="10"/>
          <color theme="1"/>
          <name val="Calibri"/>
          <scheme val="minor"/>
        </font>
        <fill>
          <patternFill>
            <bgColor rgb="FFFF0066"/>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X79" start="0" length="0">
      <dxf>
        <numFmt numFmtId="167" formatCode="_(&quot;$&quot;\ * #,##0.00_);_(&quot;$&quot;\ * \(#,##0.00\);_(&quot;$&quot;\ * &quot;-&quot;??_);_(@_)"/>
        <fill>
          <patternFill>
            <bgColor rgb="FFFF0066"/>
          </patternFill>
        </fill>
        <alignment horizontal="center" vertical="center" readingOrder="0"/>
        <border outline="0">
          <left style="thin">
            <color indexed="64"/>
          </left>
          <right style="thin">
            <color indexed="64"/>
          </right>
          <top style="thin">
            <color indexed="64"/>
          </top>
          <bottom style="thin">
            <color indexed="64"/>
          </bottom>
        </border>
      </dxf>
    </rfmt>
    <rfmt sheetId="1" sqref="Y79" start="0" length="0">
      <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79" start="0" length="0">
      <dxf>
        <font>
          <sz val="10"/>
          <color theme="1"/>
          <name val="Calibri"/>
          <scheme val="minor"/>
        </font>
        <fill>
          <patternFill>
            <bgColor rgb="FFFF0066"/>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A79" start="0" length="0">
      <dxf>
        <font>
          <sz val="10"/>
          <color theme="1"/>
          <name val="Calibri"/>
          <scheme val="minor"/>
        </font>
        <fill>
          <patternFill>
            <bgColor rgb="FFFF00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79" start="0" length="0">
      <dxf>
        <font>
          <sz val="10"/>
          <color theme="1"/>
          <name val="Calibri"/>
          <scheme val="minor"/>
        </font>
        <fill>
          <patternFill>
            <bgColor rgb="FFFF00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AC79"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79" start="0" length="0">
      <dxf>
        <font>
          <sz val="10"/>
          <color theme="1"/>
          <name val="Calibri"/>
          <scheme val="minor"/>
        </font>
        <numFmt numFmtId="171" formatCode="_(&quot;$&quot;\ * #,##0_);_(&quot;$&quot;\ * \(#,##0\);_(&quot;$&quot;\ * &quot;-&quot;??_);_(@_)"/>
        <fill>
          <patternFill>
            <bgColor rgb="FFFF0066"/>
          </patternFill>
        </fill>
        <alignment horizontal="center" wrapText="1" readingOrder="0"/>
        <border outline="0">
          <left style="thin">
            <color indexed="64"/>
          </left>
          <right style="thin">
            <color indexed="64"/>
          </right>
          <top style="thin">
            <color indexed="64"/>
          </top>
          <bottom style="thin">
            <color indexed="64"/>
          </bottom>
        </border>
        <protection locked="0"/>
      </dxf>
    </rfmt>
    <rfmt sheetId="1" s="1" sqref="AE79"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79"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79"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79" start="0" length="0">
      <dxf>
        <font>
          <sz val="10"/>
          <color theme="1"/>
          <name val="Calibri"/>
          <scheme val="minor"/>
        </font>
        <numFmt numFmtId="171" formatCode="_(&quot;$&quot;\ * #,##0_);_(&quot;$&quot;\ * \(#,##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79"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79"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79"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79"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79"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79" start="0" length="0">
      <dxf>
        <font>
          <sz val="10"/>
          <color theme="1"/>
          <name val="Calibri"/>
          <scheme val="minor"/>
        </font>
        <numFmt numFmtId="167" formatCode="_(&quot;$&quot;\ * #,##0.00_);_(&quot;$&quot;\ * \(#,##0.00\);_(&quot;$&quot;\ * &quot;-&quot;??_);_(@_)"/>
        <fill>
          <patternFill>
            <bgColor rgb="FFFF00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79" start="0" length="0">
      <dxf>
        <border outline="0">
          <right style="thin">
            <color auto="1"/>
          </right>
          <top style="thin">
            <color auto="1"/>
          </top>
          <bottom style="thin">
            <color auto="1"/>
          </bottom>
        </border>
      </dxf>
    </rfmt>
    <rfmt sheetId="1" sqref="AP79" start="0" length="0">
      <dxf>
        <border outline="0">
          <left style="thin">
            <color indexed="64"/>
          </left>
          <right style="thin">
            <color indexed="64"/>
          </right>
          <top style="thin">
            <color indexed="64"/>
          </top>
          <bottom style="thin">
            <color indexed="64"/>
          </bottom>
        </border>
      </dxf>
    </rfmt>
  </rrc>
  <rrc rId="30046" sId="1" ref="A79:XFD79" action="deleteRow">
    <rfmt sheetId="1" xfDxf="1" sqref="A79:XFD79" start="0" length="0"/>
    <rfmt sheetId="1" sqref="A79" start="0" length="0">
      <dxf>
        <font>
          <b/>
          <sz val="12"/>
          <color theme="1"/>
          <name val="Arial"/>
          <scheme val="none"/>
        </font>
        <fill>
          <patternFill patternType="solid">
            <bgColor theme="6" tint="-0.249977111117893"/>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79" start="0" length="0">
      <dxf>
        <font>
          <b/>
          <sz val="12"/>
          <color theme="1"/>
          <name val="Arial"/>
          <scheme val="none"/>
        </font>
        <fill>
          <patternFill patternType="solid">
            <bgColor theme="6" tint="-0.249977111117893"/>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79" start="0" length="0">
      <dxf>
        <font>
          <b/>
          <sz val="12"/>
          <color theme="1"/>
          <name val="Arial"/>
          <scheme val="none"/>
        </font>
        <fill>
          <patternFill patternType="solid">
            <bgColor theme="6" tint="-0.249977111117893"/>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D79" start="0" length="0">
      <dxf>
        <font>
          <b/>
          <sz val="12"/>
          <color theme="1"/>
          <name val="Arial"/>
          <scheme val="none"/>
        </font>
        <fill>
          <patternFill patternType="solid">
            <bgColor theme="6" tint="-0.249977111117893"/>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E79" start="0" length="0">
      <dxf>
        <font>
          <b/>
          <sz val="10"/>
          <color theme="1"/>
          <name val="Calibri"/>
          <scheme val="minor"/>
        </font>
        <fill>
          <patternFill patternType="solid">
            <bgColor theme="6" tint="-0.249977111117893"/>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F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79" start="0" length="0">
      <dxf>
        <font>
          <b/>
          <sz val="10"/>
          <color theme="1"/>
          <name val="Calibri"/>
          <scheme val="minor"/>
        </font>
        <fill>
          <patternFill patternType="solid">
            <bgColor theme="6" tint="-0.249977111117893"/>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79" start="0" length="0">
      <dxf>
        <font>
          <b/>
          <sz val="10"/>
          <color theme="1"/>
          <name val="Calibri"/>
          <scheme val="minor"/>
        </font>
        <fill>
          <patternFill patternType="solid">
            <bgColor theme="6" tint="-0.24997711111789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K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L79" start="0" length="0">
      <dxf>
        <font>
          <sz val="10"/>
          <color theme="1"/>
          <name val="Calibri"/>
          <scheme val="minor"/>
        </font>
        <numFmt numFmtId="167" formatCode="_(&quot;$&quot;\ * #,##0.00_);_(&quot;$&quot;\ * \(#,##0.00\);_(&quot;$&quot;\ * &quot;-&quot;??_);_(@_)"/>
        <fill>
          <patternFill patternType="solid">
            <bgColor theme="6" tint="-0.249977111117893"/>
          </patternFill>
        </fill>
        <alignment wrapText="1" readingOrder="0"/>
        <border outline="0">
          <left style="thin">
            <color indexed="64"/>
          </left>
          <right style="thin">
            <color indexed="64"/>
          </right>
          <top style="thin">
            <color indexed="64"/>
          </top>
          <bottom style="thin">
            <color indexed="64"/>
          </bottom>
        </border>
        <protection locked="0"/>
      </dxf>
    </rfmt>
    <rfmt sheetId="1" sqref="M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P79" start="0" length="0">
      <dxf>
        <font>
          <b/>
          <sz val="11"/>
          <color auto="1"/>
          <name val="Calibri"/>
          <scheme val="minor"/>
        </font>
        <numFmt numFmtId="167" formatCode="_(&quot;$&quot;\ * #,##0.00_);_(&quot;$&quot;\ * \(#,##0.00\);_(&quot;$&quot;\ * &quot;-&quot;??_);_(@_)"/>
        <fill>
          <patternFill patternType="solid">
            <bgColor theme="6" tint="-0.249977111117893"/>
          </patternFill>
        </fill>
        <alignment wrapText="1" readingOrder="0"/>
        <border outline="0">
          <left style="thin">
            <color indexed="64"/>
          </left>
          <right style="thin">
            <color indexed="64"/>
          </right>
          <top style="thin">
            <color indexed="64"/>
          </top>
          <bottom style="thin">
            <color indexed="64"/>
          </bottom>
        </border>
      </dxf>
    </rfmt>
    <rfmt sheetId="1" sqref="Q79" start="0" length="0">
      <dxf>
        <font>
          <b/>
          <sz val="10"/>
          <color theme="1"/>
          <name val="Calibri"/>
          <scheme val="minor"/>
        </font>
        <numFmt numFmtId="3" formatCode="#,##0"/>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79" start="0" length="0">
      <dxf>
        <font>
          <b/>
          <sz val="10"/>
          <color theme="1"/>
          <name val="Calibri"/>
          <scheme val="minor"/>
        </font>
        <numFmt numFmtId="3" formatCode="#,##0"/>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79" start="0" length="0">
      <dxf>
        <font>
          <b/>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79" start="0" length="0">
      <dxf>
        <font>
          <b/>
          <sz val="10"/>
          <color theme="1"/>
          <name val="Calibri"/>
          <scheme val="minor"/>
        </font>
        <fill>
          <patternFill patternType="solid">
            <bgColor theme="6" tint="-0.249977111117893"/>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W79" start="0" length="0">
      <dxf>
        <font>
          <b/>
          <sz val="10"/>
          <color theme="1"/>
          <name val="Calibri"/>
          <scheme val="minor"/>
        </font>
        <fill>
          <patternFill patternType="solid">
            <bgColor theme="6" tint="-0.249977111117893"/>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X79" start="0" length="0">
      <dxf>
        <font>
          <b/>
          <sz val="10"/>
          <color theme="1"/>
          <name val="Calibri"/>
          <scheme val="minor"/>
        </font>
        <fill>
          <patternFill patternType="solid">
            <bgColor theme="6" tint="-0.249977111117893"/>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Y79" start="0" length="0">
      <dxf>
        <font>
          <b/>
          <sz val="10"/>
          <color theme="1"/>
          <name val="Calibri"/>
          <scheme val="minor"/>
        </font>
        <fill>
          <patternFill patternType="solid">
            <bgColor theme="6" tint="-0.249977111117893"/>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79" start="0" length="0">
      <dxf>
        <font>
          <b/>
          <sz val="10"/>
          <color theme="1"/>
          <name val="Calibri"/>
          <scheme val="minor"/>
        </font>
        <fill>
          <patternFill patternType="solid">
            <bgColor theme="6" tint="-0.249977111117893"/>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A79" start="0" length="0">
      <dxf>
        <font>
          <b/>
          <sz val="10"/>
          <color theme="1"/>
          <name val="Calibri"/>
          <scheme val="minor"/>
        </font>
        <fill>
          <patternFill patternType="solid">
            <bgColor theme="6" tint="-0.249977111117893"/>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B79" start="0" length="0">
      <dxf>
        <font>
          <sz val="10"/>
          <color theme="1"/>
          <name val="Calibri"/>
          <scheme val="minor"/>
        </font>
        <fill>
          <patternFill patternType="solid">
            <bgColor theme="6"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AC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79" start="0" length="0">
      <dxf>
        <font>
          <b/>
          <sz val="10"/>
          <color theme="1"/>
          <name val="Calibri"/>
          <scheme val="minor"/>
        </font>
        <numFmt numFmtId="167" formatCode="_(&quot;$&quot;\ * #,##0.00_);_(&quot;$&quot;\ * \(#,##0.00\);_(&quot;$&quot;\ * &quot;-&quot;??_);_(@_)"/>
        <fill>
          <patternFill patternType="solid">
            <bgColor theme="6" tint="-0.249977111117893"/>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79" start="0" length="0">
      <dxf>
        <font>
          <sz val="10"/>
          <color theme="1"/>
          <name val="Calibri"/>
          <scheme val="minor"/>
        </font>
        <numFmt numFmtId="167" formatCode="_(&quot;$&quot;\ * #,##0.00_);_(&quot;$&quot;\ * \(#,##0.00\);_(&quot;$&quot;\ * &quot;-&quot;??_);_(@_)"/>
        <fill>
          <patternFill patternType="solid">
            <bgColor theme="6"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O79" start="0" length="0">
      <dxf>
        <fill>
          <patternFill patternType="solid">
            <bgColor theme="0"/>
          </patternFill>
        </fill>
        <border outline="0">
          <right style="thin">
            <color auto="1"/>
          </right>
          <top style="thin">
            <color auto="1"/>
          </top>
          <bottom style="thin">
            <color auto="1"/>
          </bottom>
        </border>
      </dxf>
    </rfmt>
    <rfmt sheetId="1" sqref="AP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AQ79" start="0" length="0">
      <dxf>
        <fill>
          <patternFill patternType="solid">
            <bgColor theme="0"/>
          </patternFill>
        </fill>
      </dxf>
    </rfmt>
    <rfmt sheetId="1" sqref="AR79" start="0" length="0">
      <dxf>
        <fill>
          <patternFill patternType="solid">
            <bgColor theme="0"/>
          </patternFill>
        </fill>
      </dxf>
    </rfmt>
    <rfmt sheetId="1" sqref="AS79" start="0" length="0">
      <dxf>
        <fill>
          <patternFill patternType="solid">
            <bgColor theme="0"/>
          </patternFill>
        </fill>
      </dxf>
    </rfmt>
    <rfmt sheetId="1" sqref="AT79" start="0" length="0">
      <dxf>
        <fill>
          <patternFill patternType="solid">
            <bgColor theme="0"/>
          </patternFill>
        </fill>
      </dxf>
    </rfmt>
    <rfmt sheetId="1" sqref="AU79" start="0" length="0">
      <dxf>
        <fill>
          <patternFill patternType="solid">
            <bgColor theme="0"/>
          </patternFill>
        </fill>
      </dxf>
    </rfmt>
    <rfmt sheetId="1" sqref="AV79" start="0" length="0">
      <dxf>
        <fill>
          <patternFill patternType="solid">
            <bgColor theme="0"/>
          </patternFill>
        </fill>
      </dxf>
    </rfmt>
    <rfmt sheetId="1" sqref="AW79" start="0" length="0">
      <dxf>
        <fill>
          <patternFill patternType="solid">
            <bgColor theme="0"/>
          </patternFill>
        </fill>
      </dxf>
    </rfmt>
    <rfmt sheetId="1" sqref="AX79" start="0" length="0">
      <dxf>
        <fill>
          <patternFill patternType="solid">
            <bgColor theme="0"/>
          </patternFill>
        </fill>
      </dxf>
    </rfmt>
    <rfmt sheetId="1" sqref="AY79" start="0" length="0">
      <dxf>
        <fill>
          <patternFill patternType="solid">
            <bgColor theme="0"/>
          </patternFill>
        </fill>
      </dxf>
    </rfmt>
  </rrc>
  <rfmt sheetId="7" sqref="A26:XFD26">
    <dxf>
      <fill>
        <patternFill patternType="none">
          <bgColor auto="1"/>
        </patternFill>
      </fill>
    </dxf>
  </rfmt>
  <rcc rId="30047" sId="1" numFmtId="34">
    <oc r="Q80">
      <v>893013000</v>
    </oc>
    <nc r="Q80">
      <v>2973013000</v>
    </nc>
  </rcc>
  <rfmt sheetId="1" sqref="A80:XFD80">
    <dxf>
      <fill>
        <patternFill patternType="none">
          <bgColor auto="1"/>
        </patternFill>
      </fill>
    </dxf>
  </rfmt>
  <rfmt sheetId="1" sqref="A82:XFD82">
    <dxf>
      <fill>
        <patternFill patternType="none">
          <bgColor auto="1"/>
        </patternFill>
      </fill>
    </dxf>
  </rfmt>
  <rrc rId="30048" sId="1" ref="A85:XFD85" action="deleteRow">
    <rfmt sheetId="1" xfDxf="1" sqref="A85:XFD85" start="0" length="0"/>
    <rcc rId="0" sId="1" dxf="1">
      <nc r="A85" t="inlineStr">
        <is>
          <t>GENERAL</t>
        </is>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85" t="inlineStr">
        <is>
          <t>GR:1:2-02-30</t>
        </is>
      </nc>
      <ndxf>
        <font>
          <i/>
          <sz val="10"/>
          <color auto="1"/>
          <name val="Calibri"/>
          <scheme val="minor"/>
        </font>
        <numFmt numFmtId="30" formatCode="@"/>
        <fill>
          <patternFill patternType="solid">
            <bgColor rgb="FF990099"/>
          </patternFill>
        </fill>
        <alignment horizontal="center" vertical="center" readingOrder="0"/>
        <border outline="0">
          <left style="thin">
            <color indexed="64"/>
          </left>
          <right style="thin">
            <color indexed="64"/>
          </right>
          <top style="thin">
            <color indexed="64"/>
          </top>
          <bottom style="thin">
            <color indexed="64"/>
          </bottom>
        </border>
      </ndxf>
    </rcc>
    <rcc rId="0" sId="1" dxf="1">
      <nc r="C85" t="inlineStr">
        <is>
          <t>1.2.2.19</t>
        </is>
      </nc>
      <ndxf>
        <font>
          <i/>
          <sz val="10"/>
          <color auto="1"/>
          <name val="Calibri"/>
          <scheme val="minor"/>
        </font>
        <numFmt numFmtId="30" formatCode="@"/>
        <fill>
          <patternFill patternType="solid">
            <bgColor rgb="FF990099"/>
          </patternFill>
        </fill>
        <alignment horizontal="center" vertical="center" readingOrder="0"/>
        <border outline="0">
          <left style="thin">
            <color indexed="64"/>
          </left>
          <right style="thin">
            <color indexed="64"/>
          </right>
          <top style="thin">
            <color indexed="64"/>
          </top>
          <bottom style="thin">
            <color indexed="64"/>
          </bottom>
        </border>
      </ndxf>
    </rcc>
    <rcc rId="0" sId="1" dxf="1">
      <nc r="D85" t="inlineStr">
        <is>
          <t>999999</t>
        </is>
      </nc>
      <ndxf>
        <font>
          <i/>
          <sz val="10"/>
          <color auto="1"/>
          <name val="Calibri"/>
          <scheme val="minor"/>
        </font>
        <numFmt numFmtId="30" formatCode="@"/>
        <fill>
          <patternFill patternType="solid">
            <bgColor rgb="FF990099"/>
          </patternFill>
        </fill>
        <alignment horizontal="center" vertical="center" readingOrder="0"/>
        <border outline="0">
          <left style="thin">
            <color indexed="64"/>
          </left>
          <right style="thin">
            <color indexed="64"/>
          </right>
          <top style="thin">
            <color indexed="64"/>
          </top>
          <bottom style="thin">
            <color indexed="64"/>
          </bottom>
        </border>
      </ndxf>
    </rcc>
    <rcc rId="0" sId="1" dxf="1">
      <nc r="E85" t="inlineStr">
        <is>
          <t>1-0100</t>
        </is>
      </nc>
      <ndxf>
        <font>
          <i/>
          <sz val="10"/>
          <color auto="1"/>
          <name val="Calibri"/>
          <scheme val="minor"/>
        </font>
        <numFmt numFmtId="30" formatCode="@"/>
        <fill>
          <patternFill patternType="solid">
            <bgColor rgb="FF990099"/>
          </patternFill>
        </fill>
        <alignment horizontal="center" vertical="center" readingOrder="0"/>
        <border outline="0">
          <left style="thin">
            <color indexed="64"/>
          </left>
          <right style="thin">
            <color indexed="64"/>
          </right>
          <top style="thin">
            <color indexed="64"/>
          </top>
          <bottom style="thin">
            <color indexed="64"/>
          </bottom>
        </border>
      </ndxf>
    </rcc>
    <rfmt sheetId="1" sqref="F85" start="0" length="0">
      <dxf>
        <font>
          <sz val="10"/>
          <color theme="1"/>
          <name val="Calibri"/>
          <scheme val="minor"/>
        </font>
        <fill>
          <patternFill patternType="solid">
            <bgColor rgb="FF990099"/>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85" start="0" length="0">
      <dxf>
        <font>
          <sz val="10"/>
          <color theme="1"/>
          <name val="Calibri"/>
          <scheme val="minor"/>
        </font>
        <fill>
          <patternFill patternType="solid">
            <bgColor rgb="FF990099"/>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85" start="0" length="0">
      <dxf>
        <font>
          <sz val="10"/>
          <color theme="1"/>
          <name val="Calibri"/>
          <scheme val="minor"/>
        </font>
        <fill>
          <patternFill patternType="solid">
            <bgColor rgb="FF990099"/>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85" start="0" length="0">
      <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J85" t="inlineStr">
        <is>
          <t>Desinfección</t>
        </is>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5">
        <v>76101503</v>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5" t="inlineStr">
        <is>
          <t>PRESTAR SERVICIOS DE SANEAMIENTO DOCUMENTAL Y DESINFECCIÓN AMBIENTAL PARA EL CONTROL DE PLAGAS Y MICROORGANISMOS EN LAS ÁREAS Y DEPÓSITOS DE ARCHIVO Y BIBLIOTECA DEL SECTOR CENTRAL DE LA GOBERNACIÓN DE CUNDINAMARCA.</t>
        </is>
      </nc>
      <ndxf>
        <font>
          <sz val="10"/>
          <color auto="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5" t="inlineStr">
        <is>
          <t>MARZO</t>
        </is>
      </nc>
      <ndxf>
        <font>
          <sz val="10"/>
          <color theme="1"/>
          <name val="Calibri"/>
          <scheme val="minor"/>
        </font>
        <numFmt numFmtId="19" formatCode="dd/mm/yyyy"/>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5" t="inlineStr">
        <is>
          <t>5 meses</t>
        </is>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85" t="inlineStr">
        <is>
          <t>MINIMA CUANTIA</t>
        </is>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85" t="inlineStr">
        <is>
          <t>RECURSOS CORRIENTES</t>
        </is>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85">
        <v>79009870</v>
      </nc>
      <ndxf>
        <font>
          <sz val="10"/>
          <color theme="1"/>
          <name val="Calibri"/>
          <scheme val="minor"/>
        </font>
        <numFmt numFmtId="167" formatCode="_(&quot;$&quot;\ * #,##0.00_);_(&quot;$&quot;\ * \(#,##0.00\);_(&quot;$&quot;\ * &quot;-&quot;??_);_(@_)"/>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R85" start="0" length="0">
      <dxf>
        <font>
          <sz val="10"/>
          <color theme="1"/>
          <name val="Calibri"/>
          <scheme val="minor"/>
        </font>
        <numFmt numFmtId="167" formatCode="_(&quot;$&quot;\ * #,##0.00_);_(&quot;$&quot;\ * \(#,##0.00\);_(&quot;$&quot;\ * &quot;-&quot;??_);_(@_)"/>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S85" t="inlineStr">
        <is>
          <t>NO</t>
        </is>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85" t="inlineStr">
        <is>
          <t>N/A</t>
        </is>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85" t="inlineStr">
        <is>
          <t>Secretaría General  - Dirección de Gestión Documental</t>
        </is>
      </nc>
      <n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V85" start="0" length="0">
      <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85" start="0" length="0">
      <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85" start="0" length="0">
      <dxf>
        <fill>
          <patternFill patternType="solid">
            <bgColor rgb="FF990099"/>
          </patternFill>
        </fill>
        <alignment horizontal="center" vertical="center" readingOrder="0"/>
        <border outline="0">
          <left style="thin">
            <color indexed="64"/>
          </left>
          <right style="thin">
            <color indexed="64"/>
          </right>
          <top style="thin">
            <color indexed="64"/>
          </top>
          <bottom style="thin">
            <color indexed="64"/>
          </bottom>
        </border>
      </dxf>
    </rfmt>
    <rfmt sheetId="1" sqref="Y85" start="0" length="0">
      <dxf>
        <fill>
          <patternFill patternType="solid">
            <bgColor rgb="FF990099"/>
          </patternFill>
        </fill>
        <alignment horizontal="center" vertical="center" readingOrder="0"/>
        <border outline="0">
          <left style="thin">
            <color indexed="64"/>
          </left>
          <right style="thin">
            <color indexed="64"/>
          </right>
          <top style="thin">
            <color indexed="64"/>
          </top>
          <bottom style="thin">
            <color indexed="64"/>
          </bottom>
        </border>
      </dxf>
    </rfmt>
    <rfmt sheetId="1" sqref="Z85" start="0" length="0">
      <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85" start="0" length="0">
      <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85" start="0" length="0">
      <dxf>
        <font>
          <sz val="10"/>
          <color theme="1"/>
          <name val="Calibri"/>
          <scheme val="minor"/>
        </font>
        <fill>
          <patternFill patternType="solid">
            <bgColor rgb="FF990099"/>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85" start="0" length="0">
      <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85" start="0" length="0">
      <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85" start="0" length="0">
      <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85" start="0" length="0">
      <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c r="AG85">
        <f>73841000/4</f>
      </nc>
      <n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H85" start="0" length="0">
      <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I85">
        <v>18460250</v>
      </nc>
      <ndxf>
        <font>
          <sz val="10"/>
          <color theme="1"/>
          <name val="Calibri"/>
          <scheme val="minor"/>
        </font>
        <numFmt numFmtId="167" formatCode="_(&quot;$&quot;\ * #,##0.00_);_(&quot;$&quot;\ * \(#,##0.00\);_(&quot;$&quot;\ * &quot;-&quot;??_);_(@_)"/>
        <fill>
          <patternFill patternType="solid">
            <bgColor rgb="FF990099"/>
          </patternFill>
        </fill>
        <alignment horizontal="right" vertical="center" wrapText="1" readingOrder="0"/>
        <border outline="0">
          <left style="thin">
            <color indexed="64"/>
          </left>
          <right style="thin">
            <color indexed="64"/>
          </right>
          <top style="thin">
            <color indexed="64"/>
          </top>
          <bottom style="thin">
            <color indexed="64"/>
          </bottom>
        </border>
      </ndxf>
    </rcc>
    <rfmt sheetId="1" s="1" sqref="AJ85" start="0" length="0">
      <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K85">
        <v>18460250</v>
      </nc>
      <ndxf>
        <font>
          <sz val="10"/>
          <color theme="1"/>
          <name val="Calibri"/>
          <scheme val="minor"/>
        </font>
        <numFmt numFmtId="167" formatCode="_(&quot;$&quot;\ * #,##0.00_);_(&quot;$&quot;\ * \(#,##0.00\);_(&quot;$&quot;\ * &quot;-&quot;??_);_(@_)"/>
        <fill>
          <patternFill patternType="solid">
            <bgColor rgb="FF990099"/>
          </patternFill>
        </fill>
        <alignment horizontal="right" vertical="center" wrapText="1" readingOrder="0"/>
        <border outline="0">
          <left style="thin">
            <color indexed="64"/>
          </left>
          <right style="thin">
            <color indexed="64"/>
          </right>
          <top style="thin">
            <color indexed="64"/>
          </top>
          <bottom style="thin">
            <color indexed="64"/>
          </bottom>
        </border>
      </ndxf>
    </rcc>
    <rfmt sheetId="1" s="1" sqref="AL85" start="0" length="0">
      <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M85">
        <v>18460250</v>
      </nc>
      <ndxf>
        <font>
          <sz val="10"/>
          <color theme="1"/>
          <name val="Calibri"/>
          <scheme val="minor"/>
        </font>
        <numFmt numFmtId="167" formatCode="_(&quot;$&quot;\ * #,##0.00_);_(&quot;$&quot;\ * \(#,##0.00\);_(&quot;$&quot;\ * &quot;-&quot;??_);_(@_)"/>
        <fill>
          <patternFill patternType="solid">
            <bgColor rgb="FF990099"/>
          </patternFill>
        </fill>
        <alignment horizontal="right" vertical="center" wrapText="1" readingOrder="0"/>
        <border outline="0">
          <left style="thin">
            <color indexed="64"/>
          </left>
          <right style="thin">
            <color indexed="64"/>
          </right>
          <top style="thin">
            <color indexed="64"/>
          </top>
          <bottom style="thin">
            <color indexed="64"/>
          </bottom>
        </border>
      </ndxf>
    </rcc>
    <rfmt sheetId="1" s="1" sqref="AN85" start="0" length="0">
      <dxf>
        <font>
          <sz val="10"/>
          <color theme="1"/>
          <name val="Calibri"/>
          <scheme val="minor"/>
        </font>
        <numFmt numFmtId="167" formatCode="_(&quot;$&quot;\ * #,##0.00_);_(&quot;$&quot;\ * \(#,##0.00\);_(&quot;$&quot;\ * &quot;-&quot;??_);_(@_)"/>
        <fill>
          <patternFill patternType="solid">
            <bgColor rgb="FF990099"/>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85" start="0" length="0">
      <dxf>
        <font>
          <sz val="11"/>
          <color auto="1"/>
          <name val="Calibri"/>
          <scheme val="minor"/>
        </font>
        <fill>
          <patternFill patternType="solid">
            <bgColor theme="0"/>
          </patternFill>
        </fill>
      </dxf>
    </rfmt>
    <rfmt sheetId="1" sqref="AP85" start="0" length="0">
      <dxf>
        <font>
          <sz val="11"/>
          <color auto="1"/>
          <name val="Calibri"/>
          <scheme val="minor"/>
        </font>
        <fill>
          <patternFill patternType="solid">
            <bgColor theme="0"/>
          </patternFill>
        </fill>
      </dxf>
    </rfmt>
  </rrc>
  <rrc rId="30049" sId="1" ref="A85:XFD85" action="deleteRow">
    <rfmt sheetId="1" xfDxf="1" sqref="A85:XFD85" start="0" length="0"/>
    <rfmt sheetId="1" sqref="A85" start="0" length="0">
      <dxf>
        <font>
          <sz val="12"/>
          <color theme="1"/>
          <name val="Arial"/>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85" start="0" length="0">
      <dxf>
        <font>
          <sz val="12"/>
          <color theme="1"/>
          <name val="Arial"/>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85" start="0" length="0">
      <dxf>
        <font>
          <sz val="12"/>
          <color theme="1"/>
          <name val="Arial"/>
          <scheme val="none"/>
        </font>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D85" start="0" length="0">
      <dxf>
        <font>
          <sz val="12"/>
          <color theme="1"/>
          <name val="Arial"/>
          <scheme val="none"/>
        </font>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85" start="0" length="0">
      <dxf>
        <font>
          <sz val="10"/>
          <color theme="1"/>
          <name val="Calibri"/>
          <scheme val="minor"/>
        </font>
        <fill>
          <patternFill patternType="solid">
            <bgColor rgb="FF92D05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F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G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H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I85" start="0" length="0">
      <dxf>
        <font>
          <sz val="10"/>
          <color theme="1"/>
          <name val="Calibri"/>
          <scheme val="minor"/>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85" start="0" length="0">
      <dxf>
        <font>
          <sz val="10"/>
          <color theme="1"/>
          <name val="Calibri"/>
          <scheme val="minor"/>
        </font>
        <fill>
          <patternFill patternType="solid">
            <bgColor rgb="FF92D05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L85" start="0" length="0">
      <dxf>
        <font>
          <sz val="10"/>
          <color theme="1"/>
          <name val="Calibri"/>
          <scheme val="minor"/>
        </font>
        <numFmt numFmtId="167"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85" start="0" length="0">
      <dxf>
        <font>
          <sz val="10"/>
          <color theme="1"/>
          <name val="Calibri"/>
          <scheme val="minor"/>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O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P85" start="0" length="0">
      <dxf>
        <font>
          <b/>
          <sz val="11"/>
          <color auto="1"/>
          <name val="Calibri"/>
          <scheme val="minor"/>
        </font>
        <numFmt numFmtId="167" formatCode="_(&quot;$&quot;\ * #,##0.00_);_(&quot;$&quot;\ * \(#,##0.00\);_(&quot;$&quot;\ * &quot;-&quot;??_);_(@_)"/>
        <fill>
          <patternFill patternType="solid">
            <bgColor rgb="FF92D050"/>
          </patternFill>
        </fill>
        <alignment wrapText="1" readingOrder="0"/>
        <border outline="0">
          <left style="thin">
            <color indexed="64"/>
          </left>
          <right style="thin">
            <color indexed="64"/>
          </right>
          <top style="thin">
            <color indexed="64"/>
          </top>
          <bottom style="thin">
            <color indexed="64"/>
          </bottom>
        </border>
      </dxf>
    </rfmt>
    <rfmt sheetId="1" s="1" sqref="Q85" start="0" length="0">
      <dxf>
        <font>
          <b/>
          <sz val="10"/>
          <color theme="1"/>
          <name val="Calibri"/>
          <scheme val="minor"/>
        </font>
        <numFmt numFmtId="167" formatCode="_(&quot;$&quot;\ * #,##0.00_);_(&quot;$&quot;\ * \(#,##0.00\);_(&quot;$&quot;\ * &quot;-&quot;??_);_(@_)"/>
        <fill>
          <patternFill patternType="solid">
            <bgColor rgb="FF92D050"/>
          </patternFill>
        </fill>
        <alignment wrapText="1" readingOrder="0"/>
        <border outline="0">
          <left style="thin">
            <color indexed="64"/>
          </left>
          <right style="thin">
            <color indexed="64"/>
          </right>
          <top style="thin">
            <color indexed="64"/>
          </top>
          <bottom style="thin">
            <color indexed="64"/>
          </bottom>
        </border>
      </dxf>
    </rfmt>
    <rfmt sheetId="1" s="1" sqref="R85" start="0" length="0">
      <dxf>
        <font>
          <b/>
          <sz val="10"/>
          <color auto="1"/>
          <name val="Calibri"/>
          <scheme val="minor"/>
        </font>
        <numFmt numFmtId="167" formatCode="_(&quot;$&quot;\ * #,##0.00_);_(&quot;$&quot;\ * \(#,##0.00\);_(&quot;$&quot;\ * &quot;-&quot;??_);_(@_)"/>
        <fill>
          <patternFill patternType="solid">
            <bgColor rgb="FF92D050"/>
          </patternFill>
        </fill>
        <alignment wrapText="1" readingOrder="0"/>
        <border outline="0">
          <left style="thin">
            <color indexed="64"/>
          </left>
          <right style="thin">
            <color indexed="64"/>
          </right>
          <top style="thin">
            <color indexed="64"/>
          </top>
          <bottom style="thin">
            <color indexed="64"/>
          </bottom>
        </border>
      </dxf>
    </rfmt>
    <rfmt sheetId="1" sqref="S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T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U85" start="0" length="0">
      <dxf>
        <font>
          <sz val="10"/>
          <color theme="1"/>
          <name val="Calibri"/>
          <scheme val="minor"/>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V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W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X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Y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Z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A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B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C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D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E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F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G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H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I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J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K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L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M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N85" start="0" length="0">
      <dxf>
        <font>
          <sz val="10"/>
          <color theme="1"/>
          <name val="Calibri"/>
          <scheme val="minor"/>
        </font>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AO85" start="0" length="0">
      <dxf>
        <fill>
          <patternFill patternType="solid">
            <bgColor theme="0"/>
          </patternFill>
        </fill>
      </dxf>
    </rfmt>
    <rfmt sheetId="1" sqref="AP85" start="0" length="0">
      <dxf>
        <fill>
          <patternFill patternType="solid">
            <bgColor theme="0"/>
          </patternFill>
        </fill>
      </dxf>
    </rfmt>
  </rrc>
  <rrc rId="30050" sId="1" ref="A86:XFD86" action="deleteRow">
    <rfmt sheetId="1" xfDxf="1" sqref="A86:XFD86" start="0" length="0"/>
    <rfmt sheetId="1" sqref="A86" start="0" length="0">
      <dxf>
        <font>
          <b/>
          <sz val="10"/>
          <color theme="1"/>
          <name val="Calibri"/>
          <scheme val="minor"/>
        </font>
        <fill>
          <patternFill patternType="solid">
            <bgColor rgb="FF00B0F0"/>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B86" start="0" length="0">
      <dxf>
        <font>
          <b/>
          <sz val="10"/>
          <color theme="1"/>
          <name val="Calibri"/>
          <scheme val="minor"/>
        </font>
        <fill>
          <patternFill patternType="solid">
            <bgColor rgb="FF00B0F0"/>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C86" start="0" length="0">
      <dxf>
        <font>
          <b/>
          <sz val="10"/>
          <color theme="1"/>
          <name val="Calibri"/>
          <scheme val="minor"/>
        </font>
        <fill>
          <patternFill patternType="solid">
            <bgColor rgb="FF00B0F0"/>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D86" start="0" length="0">
      <dxf>
        <font>
          <b/>
          <sz val="10"/>
          <color theme="1"/>
          <name val="Calibri"/>
          <scheme val="minor"/>
        </font>
        <fill>
          <patternFill patternType="solid">
            <bgColor rgb="FF00B0F0"/>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E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86" start="0" length="0">
      <dxf>
        <font>
          <b/>
          <sz val="10"/>
          <color theme="1"/>
          <name val="Calibri"/>
          <scheme val="minor"/>
        </font>
        <fill>
          <patternFill patternType="solid">
            <bgColor rgb="FF00B0F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86" start="0" length="0">
      <dxf>
        <font>
          <b/>
          <sz val="10"/>
          <color theme="1"/>
          <name val="Calibri"/>
          <scheme val="minor"/>
        </font>
        <fill>
          <patternFill patternType="solid">
            <bgColor rgb="FF00B0F0"/>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K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86" start="0" length="0">
      <dxf>
        <font>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86" start="0" length="0">
      <dxf>
        <font>
          <b/>
          <sz val="10"/>
          <color theme="1"/>
          <name val="Calibri"/>
          <scheme val="minor"/>
        </font>
        <numFmt numFmtId="35" formatCode="_-* #,##0.00\ _€_-;\-* #,##0.00\ _€_-;_-* &quot;-&quot;??\ _€_-;_-@_-"/>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86" start="0" length="0">
      <dxf>
        <font>
          <b/>
          <sz val="10"/>
          <color theme="1"/>
          <name val="Calibri"/>
          <scheme val="minor"/>
        </font>
        <numFmt numFmtId="35" formatCode="_-* #,##0.00\ _€_-;\-* #,##0.00\ _€_-;_-* &quot;-&quot;??\ _€_-;_-@_-"/>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Q86">
        <f>SUM(#REF!)</f>
      </nc>
      <ndxf>
        <font>
          <b/>
          <sz val="10"/>
          <color theme="1"/>
          <name val="Calibri"/>
          <scheme val="minor"/>
        </font>
        <numFmt numFmtId="35" formatCode="_-* #,##0.00\ _€_-;\-* #,##0.00\ _€_-;_-* &quot;-&quot;??\ _€_-;_-@_-"/>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R86" start="0" length="0">
      <dxf>
        <font>
          <b/>
          <sz val="10"/>
          <color theme="1"/>
          <name val="Calibri"/>
          <scheme val="minor"/>
        </font>
        <numFmt numFmtId="35" formatCode="_-* #,##0.00\ _€_-;\-* #,##0.00\ _€_-;_-* &quot;-&quot;??\ _€_-;_-@_-"/>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umFmtId="34">
      <nc r="S86">
        <v>93750000</v>
      </nc>
      <ndxf>
        <font>
          <b/>
          <sz val="10"/>
          <color theme="1"/>
          <name val="Calibri"/>
          <scheme val="minor"/>
        </font>
        <numFmt numFmtId="35" formatCode="_-* #,##0.00\ _€_-;\-* #,##0.00\ _€_-;_-* &quot;-&quot;??\ _€_-;_-@_-"/>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T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86" start="0" length="0">
      <dxf>
        <font>
          <b/>
          <sz val="10"/>
          <color theme="1"/>
          <name val="Calibri"/>
          <scheme val="minor"/>
        </font>
        <fill>
          <patternFill patternType="solid">
            <bgColor rgb="FF00B0F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Y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Z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A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B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C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D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E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F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G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H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I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J86" start="0" length="0">
      <dxf>
        <font>
          <b/>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K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L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M86" start="0" length="0">
      <dxf>
        <font>
          <b/>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N86" start="0" length="0">
      <dxf>
        <font>
          <sz val="10"/>
          <color theme="1"/>
          <name val="Calibri"/>
          <scheme val="minor"/>
        </font>
        <fill>
          <patternFill patternType="solid">
            <bgColor rgb="FF00B0F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O86" start="0" length="0">
      <dxf>
        <fill>
          <patternFill patternType="solid">
            <bgColor theme="0"/>
          </patternFill>
        </fill>
      </dxf>
    </rfmt>
    <rfmt sheetId="1" sqref="AP86" start="0" length="0">
      <dxf>
        <fill>
          <patternFill patternType="solid">
            <bgColor theme="0"/>
          </patternFill>
        </fill>
      </dxf>
    </rfmt>
  </rrc>
  <rfmt sheetId="1" sqref="L28:L30" start="0" length="2147483647">
    <dxf>
      <font>
        <b val="0"/>
      </font>
    </dxf>
  </rfmt>
  <rfmt sheetId="1" sqref="A1:XFD1048576" start="0" length="2147483647">
    <dxf>
      <font>
        <name val="Calibri"/>
        <scheme val="minor"/>
      </font>
    </dxf>
  </rfmt>
  <rcc rId="30051" sId="1">
    <oc r="L42" t="inlineStr">
      <is>
        <t xml:space="preserve">Adquisicion de software para administracion  del parque automotor </t>
      </is>
    </oc>
    <nc r="L42" t="inlineStr">
      <is>
        <t>ADQUISICION DE SOFTWARE PARA ADMINISTRACION  DEL PARQUE AUTOMOTOR</t>
      </is>
    </nc>
  </rcc>
  <rfmt sheetId="7" sqref="A27:XFD27">
    <dxf>
      <fill>
        <patternFill patternType="none">
          <bgColor auto="1"/>
        </patternFill>
      </fill>
    </dxf>
  </rfmt>
  <rfmt sheetId="1" sqref="A42:XFD42">
    <dxf>
      <fill>
        <patternFill patternType="none">
          <bgColor auto="1"/>
        </patternFill>
      </fill>
    </dxf>
  </rfmt>
  <rfmt sheetId="1" sqref="L42">
    <dxf>
      <alignment vertical="center" readingOrder="0"/>
    </dxf>
  </rfmt>
  <rfmt sheetId="1" sqref="L42">
    <dxf>
      <alignment horizontal="center" readingOrder="0"/>
    </dxf>
  </rfmt>
  <rfmt sheetId="1" sqref="L43" start="0" length="2147483647">
    <dxf>
      <font>
        <b val="0"/>
      </font>
    </dxf>
  </rfmt>
  <rrc rId="30052" sId="1" ref="A44:XFD44" action="deleteRow">
    <rfmt sheetId="1" xfDxf="1" sqref="A44:XFD44" start="0" length="0"/>
    <rcc rId="0" sId="1" dxf="1">
      <nc r="A44" t="inlineStr">
        <is>
          <t>GENERAL</t>
        </is>
      </nc>
      <ndxf>
        <font>
          <sz val="12"/>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44" t="inlineStr">
        <is>
          <t>GR:1:2-02-04</t>
        </is>
      </nc>
      <ndxf>
        <font>
          <sz val="12"/>
          <color auto="1"/>
          <name val="Calibri"/>
          <scheme val="minor"/>
        </font>
        <numFmt numFmtId="30" formatCode="@"/>
        <fill>
          <patternFill patternType="solid">
            <bgColor rgb="FFFFFF66"/>
          </patternFill>
        </fill>
        <alignment horizontal="center" vertical="center" readingOrder="0"/>
        <border outline="0">
          <left style="thin">
            <color indexed="64"/>
          </left>
          <right style="thin">
            <color indexed="64"/>
          </right>
          <top style="thin">
            <color indexed="64"/>
          </top>
          <bottom style="thin">
            <color indexed="64"/>
          </bottom>
        </border>
      </ndxf>
    </rcc>
    <rcc rId="0" sId="1" dxf="1">
      <nc r="C44" t="inlineStr">
        <is>
          <t>1.2.2.19</t>
        </is>
      </nc>
      <ndxf>
        <font>
          <sz val="12"/>
          <color auto="1"/>
          <name val="Calibri"/>
          <scheme val="minor"/>
        </font>
        <numFmt numFmtId="30" formatCode="@"/>
        <fill>
          <patternFill patternType="solid">
            <bgColor rgb="FFFFFF66"/>
          </patternFill>
        </fill>
        <alignment horizontal="center" vertical="center" readingOrder="0"/>
        <border outline="0">
          <left style="thin">
            <color indexed="64"/>
          </left>
          <right style="thin">
            <color indexed="64"/>
          </right>
          <top style="thin">
            <color indexed="64"/>
          </top>
          <bottom style="thin">
            <color indexed="64"/>
          </bottom>
        </border>
      </ndxf>
    </rcc>
    <rcc rId="0" sId="1" dxf="1">
      <nc r="D44" t="inlineStr">
        <is>
          <t>999999</t>
        </is>
      </nc>
      <ndxf>
        <font>
          <sz val="12"/>
          <color auto="1"/>
          <name val="Calibri"/>
          <scheme val="minor"/>
        </font>
        <numFmt numFmtId="30" formatCode="@"/>
        <fill>
          <patternFill patternType="solid">
            <bgColor rgb="FFFFFF66"/>
          </patternFill>
        </fill>
        <alignment horizontal="center" vertical="center" readingOrder="0"/>
        <border outline="0">
          <left style="thin">
            <color indexed="64"/>
          </left>
          <right style="thin">
            <color indexed="64"/>
          </right>
          <top style="thin">
            <color indexed="64"/>
          </top>
          <bottom style="thin">
            <color indexed="64"/>
          </bottom>
        </border>
      </ndxf>
    </rcc>
    <rcc rId="0" sId="1" dxf="1">
      <nc r="E44" t="inlineStr">
        <is>
          <t>1-0100</t>
        </is>
      </nc>
      <ndxf>
        <font>
          <i/>
          <sz val="10"/>
          <color auto="1"/>
          <name val="Calibri"/>
          <scheme val="minor"/>
        </font>
        <numFmt numFmtId="30" formatCode="@"/>
        <fill>
          <patternFill patternType="solid">
            <bgColor rgb="FFFFFF66"/>
          </patternFill>
        </fill>
        <alignment horizontal="center" vertical="center" readingOrder="0"/>
        <border outline="0">
          <left style="thin">
            <color indexed="64"/>
          </left>
          <right style="thin">
            <color indexed="64"/>
          </right>
          <top style="thin">
            <color indexed="64"/>
          </top>
          <bottom style="thin">
            <color indexed="64"/>
          </bottom>
        </border>
      </ndxf>
    </rcc>
    <rfmt sheetId="1" sqref="F44" start="0" length="0">
      <dxf>
        <font>
          <sz val="10"/>
          <color theme="1"/>
          <name val="Calibri"/>
          <scheme val="minor"/>
        </font>
        <fill>
          <patternFill patternType="solid">
            <bgColor rgb="FFFFFF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44" start="0" length="0">
      <dxf>
        <font>
          <sz val="10"/>
          <color theme="1"/>
          <name val="Calibri"/>
          <scheme val="minor"/>
        </font>
        <fill>
          <patternFill patternType="solid">
            <bgColor rgb="FFFFFF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44" start="0" length="0">
      <dxf>
        <font>
          <sz val="10"/>
          <color theme="1"/>
          <name val="Calibri"/>
          <scheme val="minor"/>
        </font>
        <fill>
          <patternFill patternType="solid">
            <bgColor rgb="FFFFFF66"/>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44" start="0" length="0">
      <dxf>
        <font>
          <sz val="10"/>
          <color auto="1"/>
          <name val="Calibri"/>
          <scheme val="minor"/>
        </font>
        <fill>
          <patternFill patternType="solid">
            <bgColor rgb="FFFFFF66"/>
          </patternFill>
        </fill>
        <alignment vertical="center" wrapText="1" readingOrder="0"/>
        <border outline="0">
          <left style="thin">
            <color indexed="64"/>
          </left>
          <right style="thin">
            <color indexed="64"/>
          </right>
          <top style="thin">
            <color indexed="64"/>
          </top>
          <bottom style="thin">
            <color indexed="64"/>
          </bottom>
        </border>
      </dxf>
    </rfmt>
    <rfmt sheetId="1" sqref="K44" start="0" length="0">
      <dxf>
        <font>
          <sz val="10"/>
          <color auto="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44" start="0" length="0">
      <dxf>
        <font>
          <sz val="10"/>
          <color theme="1"/>
          <name val="Calibri"/>
          <scheme val="minor"/>
        </font>
        <numFmt numFmtId="19" formatCode="dd/mm/yyyy"/>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44" start="0" length="0">
      <dxf>
        <numFmt numFmtId="167" formatCode="_(&quot;$&quot;\ * #,##0.00_);_(&quot;$&quot;\ * \(#,##0.00\);_(&quot;$&quot;\ * &quot;-&quot;??_);_(@_)"/>
        <fill>
          <patternFill patternType="solid">
            <bgColor rgb="FFFFFF66"/>
          </patternFill>
        </fill>
        <alignment horizontal="center" vertical="center" readingOrder="0"/>
        <border outline="0">
          <left style="thin">
            <color indexed="64"/>
          </left>
          <right style="thin">
            <color indexed="64"/>
          </right>
          <top style="thin">
            <color indexed="64"/>
          </top>
          <bottom style="thin">
            <color indexed="64"/>
          </bottom>
        </border>
      </dxf>
    </rfmt>
    <rfmt sheetId="1" s="1" sqref="R44" start="0" length="0">
      <dxf>
        <numFmt numFmtId="167" formatCode="_(&quot;$&quot;\ * #,##0.00_);_(&quot;$&quot;\ * \(#,##0.00\);_(&quot;$&quot;\ * &quot;-&quot;??_);_(@_)"/>
        <fill>
          <patternFill patternType="solid">
            <bgColor rgb="FFFFFF66"/>
          </patternFill>
        </fill>
        <alignment horizontal="center" vertical="center" readingOrder="0"/>
        <border outline="0">
          <left style="thin">
            <color indexed="64"/>
          </left>
          <right style="thin">
            <color indexed="64"/>
          </right>
          <top style="thin">
            <color indexed="64"/>
          </top>
          <bottom style="thin">
            <color indexed="64"/>
          </bottom>
        </border>
      </dxf>
    </rfmt>
    <rfmt sheetId="1" sqref="S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44" start="0" length="0">
      <dxf>
        <fill>
          <patternFill patternType="solid">
            <bgColor rgb="FFFFFF66"/>
          </patternFill>
        </fill>
        <alignment horizontal="center" vertical="center" readingOrder="0"/>
        <border outline="0">
          <left style="thin">
            <color indexed="64"/>
          </left>
          <right style="thin">
            <color indexed="64"/>
          </right>
          <top style="thin">
            <color indexed="64"/>
          </top>
          <bottom style="thin">
            <color indexed="64"/>
          </bottom>
        </border>
      </dxf>
    </rfmt>
    <rfmt sheetId="1" sqref="Y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44" start="0" length="0">
      <dxf>
        <font>
          <sz val="10"/>
          <color theme="1"/>
          <name val="Calibri"/>
          <scheme val="minor"/>
        </font>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44" start="0" length="0">
      <dxf>
        <font>
          <sz val="10"/>
          <color theme="1"/>
          <name val="Calibri"/>
          <scheme val="minor"/>
        </font>
        <numFmt numFmtId="167" formatCode="_(&quot;$&quot;\ * #,##0.00_);_(&quot;$&quot;\ * \(#,##0.00\);_(&quot;$&quot;\ * &quot;-&quot;??_);_(@_)"/>
        <fill>
          <patternFill patternType="solid">
            <bgColor rgb="FFFFFF66"/>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K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L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M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N44" start="0" length="0">
      <dxf>
        <font>
          <sz val="10"/>
          <color theme="1"/>
          <name val="Calibri"/>
          <scheme val="minor"/>
        </font>
        <numFmt numFmtId="167" formatCode="_(&quot;$&quot;\ * #,##0.00_);_(&quot;$&quot;\ * \(#,##0.00\);_(&quot;$&quot;\ * &quot;-&quot;??_);_(@_)"/>
        <fill>
          <patternFill patternType="solid">
            <bgColor rgb="FFFFFF66"/>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O44" start="0" length="0">
      <dxf>
        <fill>
          <patternFill patternType="solid">
            <bgColor theme="0"/>
          </patternFill>
        </fill>
        <border outline="0">
          <right style="thin">
            <color auto="1"/>
          </right>
          <top style="thin">
            <color auto="1"/>
          </top>
          <bottom style="thin">
            <color auto="1"/>
          </bottom>
        </border>
      </dxf>
    </rfmt>
    <rfmt sheetId="1" sqref="AP4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AQ44" start="0" length="0">
      <dxf>
        <fill>
          <patternFill patternType="solid">
            <bgColor theme="0"/>
          </patternFill>
        </fill>
      </dxf>
    </rfmt>
    <rfmt sheetId="1" sqref="AR44" start="0" length="0">
      <dxf>
        <fill>
          <patternFill patternType="solid">
            <bgColor theme="0"/>
          </patternFill>
        </fill>
      </dxf>
    </rfmt>
    <rfmt sheetId="1" sqref="AS44" start="0" length="0">
      <dxf>
        <fill>
          <patternFill patternType="solid">
            <bgColor theme="0"/>
          </patternFill>
        </fill>
      </dxf>
    </rfmt>
    <rfmt sheetId="1" sqref="AT44" start="0" length="0">
      <dxf>
        <fill>
          <patternFill patternType="solid">
            <bgColor theme="0"/>
          </patternFill>
        </fill>
      </dxf>
    </rfmt>
    <rfmt sheetId="1" sqref="AU44" start="0" length="0">
      <dxf>
        <fill>
          <patternFill patternType="solid">
            <bgColor theme="0"/>
          </patternFill>
        </fill>
      </dxf>
    </rfmt>
    <rfmt sheetId="1" sqref="AV44" start="0" length="0">
      <dxf>
        <fill>
          <patternFill patternType="solid">
            <bgColor theme="0"/>
          </patternFill>
        </fill>
      </dxf>
    </rfmt>
    <rfmt sheetId="1" sqref="AW44" start="0" length="0">
      <dxf>
        <fill>
          <patternFill patternType="solid">
            <bgColor theme="0"/>
          </patternFill>
        </fill>
      </dxf>
    </rfmt>
    <rfmt sheetId="1" sqref="AX44" start="0" length="0">
      <dxf>
        <fill>
          <patternFill patternType="solid">
            <bgColor theme="0"/>
          </patternFill>
        </fill>
      </dxf>
    </rfmt>
    <rfmt sheetId="1" sqref="AY44" start="0" length="0">
      <dxf>
        <fill>
          <patternFill patternType="solid">
            <bgColor theme="0"/>
          </patternFill>
        </fill>
      </dxf>
    </rfmt>
  </rrc>
  <rcc rId="30053" sId="1" odxf="1" dxf="1">
    <nc r="S44" t="inlineStr">
      <is>
        <t>NO</t>
      </is>
    </nc>
    <odxf>
      <font>
        <sz val="11"/>
        <color theme="1"/>
        <name val="Calibri"/>
        <scheme val="minor"/>
      </font>
      <alignment horizontal="general" vertical="bottom" wrapText="0" readingOrder="0"/>
    </odxf>
    <ndxf>
      <font>
        <sz val="10"/>
        <color theme="1"/>
        <name val="Calibri"/>
        <scheme val="minor"/>
      </font>
      <alignment horizontal="center" vertical="center" wrapText="1" readingOrder="0"/>
    </ndxf>
  </rcc>
  <rcc rId="30054" sId="1" odxf="1" dxf="1">
    <nc r="T44" t="inlineStr">
      <is>
        <t>N/A</t>
      </is>
    </nc>
    <odxf>
      <font>
        <sz val="11"/>
        <color theme="1"/>
        <name val="Calibri"/>
        <scheme val="minor"/>
      </font>
      <alignment horizontal="general" vertical="bottom" wrapText="0" readingOrder="0"/>
    </odxf>
    <ndxf>
      <font>
        <sz val="10"/>
        <color theme="1"/>
        <name val="Calibri"/>
        <scheme val="minor"/>
      </font>
      <alignment horizontal="center" vertical="center" wrapText="1" readingOrder="0"/>
    </ndxf>
  </rcc>
  <rcc rId="30055" sId="1" odxf="1" dxf="1">
    <nc r="S45" t="inlineStr">
      <is>
        <t>NO</t>
      </is>
    </nc>
    <odxf>
      <font>
        <sz val="11"/>
        <color theme="1"/>
        <name val="Calibri"/>
        <scheme val="minor"/>
      </font>
      <alignment horizontal="general" vertical="bottom" wrapText="0" readingOrder="0"/>
    </odxf>
    <ndxf>
      <font>
        <sz val="10"/>
        <color theme="1"/>
        <name val="Calibri"/>
        <scheme val="minor"/>
      </font>
      <alignment horizontal="center" vertical="center" wrapText="1" readingOrder="0"/>
    </ndxf>
  </rcc>
  <rcc rId="30056" sId="1" odxf="1" dxf="1">
    <nc r="T45" t="inlineStr">
      <is>
        <t>N/A</t>
      </is>
    </nc>
    <odxf>
      <font>
        <sz val="11"/>
        <color theme="1"/>
        <name val="Calibri"/>
        <scheme val="minor"/>
      </font>
      <alignment horizontal="general" vertical="bottom" wrapText="0" readingOrder="0"/>
    </odxf>
    <ndxf>
      <font>
        <sz val="10"/>
        <color theme="1"/>
        <name val="Calibri"/>
        <scheme val="minor"/>
      </font>
      <alignment horizontal="center" vertical="center" wrapText="1" readingOrder="0"/>
    </ndxf>
  </rcc>
  <rcc rId="30057" sId="1" odxf="1" dxf="1">
    <nc r="S46" t="inlineStr">
      <is>
        <t>NO</t>
      </is>
    </nc>
    <odxf>
      <font>
        <sz val="11"/>
        <color theme="1"/>
        <name val="Calibri"/>
        <scheme val="minor"/>
      </font>
      <alignment horizontal="general" vertical="bottom" wrapText="0" readingOrder="0"/>
    </odxf>
    <ndxf>
      <font>
        <sz val="10"/>
        <color theme="1"/>
        <name val="Calibri"/>
        <scheme val="minor"/>
      </font>
      <alignment horizontal="center" vertical="center" wrapText="1" readingOrder="0"/>
    </ndxf>
  </rcc>
  <rcc rId="30058" sId="1" odxf="1" dxf="1">
    <nc r="T46" t="inlineStr">
      <is>
        <t>N/A</t>
      </is>
    </nc>
    <odxf>
      <font>
        <sz val="11"/>
        <color theme="1"/>
        <name val="Calibri"/>
        <scheme val="minor"/>
      </font>
      <alignment horizontal="general" vertical="bottom" wrapText="0" readingOrder="0"/>
    </odxf>
    <ndxf>
      <font>
        <sz val="10"/>
        <color theme="1"/>
        <name val="Calibri"/>
        <scheme val="minor"/>
      </font>
      <alignment horizontal="center" vertical="center" wrapText="1" readingOrder="0"/>
    </ndxf>
  </rcc>
  <rcc rId="30059" sId="1" odxf="1" dxf="1">
    <nc r="S42" t="inlineStr">
      <is>
        <t>NO</t>
      </is>
    </nc>
    <odxf>
      <font>
        <sz val="11"/>
        <color theme="1"/>
        <name val="Calibri"/>
        <scheme val="minor"/>
      </font>
      <alignment horizontal="general" vertical="top" readingOrder="0"/>
    </odxf>
    <ndxf>
      <font>
        <sz val="10"/>
        <color theme="1"/>
        <name val="Calibri"/>
        <scheme val="minor"/>
      </font>
      <alignment horizontal="center" vertical="center" readingOrder="0"/>
    </ndxf>
  </rcc>
  <rcc rId="30060" sId="1" odxf="1" dxf="1">
    <nc r="T42" t="inlineStr">
      <is>
        <t>N/A</t>
      </is>
    </nc>
    <odxf>
      <font>
        <sz val="11"/>
        <color theme="1"/>
        <name val="Calibri"/>
        <scheme val="minor"/>
      </font>
      <alignment horizontal="general" vertical="top" readingOrder="0"/>
    </odxf>
    <ndxf>
      <font>
        <sz val="10"/>
        <color theme="1"/>
        <name val="Calibri"/>
        <scheme val="minor"/>
      </font>
      <alignment horizontal="center" vertical="center" readingOrder="0"/>
    </ndxf>
  </rcc>
  <rcc rId="30061" sId="1">
    <oc r="L72" t="inlineStr">
      <is>
        <t xml:space="preserve">Servicios Publicos Acueducto,Alcantarillado y Aseo </t>
      </is>
    </oc>
    <nc r="L72" t="inlineStr">
      <is>
        <t>SERVICIOS PUBLICOS ACUEDUCTO, ALCANTARILLADO Y ASEO</t>
      </is>
    </nc>
  </rcc>
  <rcc rId="30062" sId="1">
    <oc r="L74" t="inlineStr">
      <is>
        <t xml:space="preserve">Servicios Publicos -Energia </t>
      </is>
    </oc>
    <nc r="L74" t="inlineStr">
      <is>
        <t>SERVICIOS PUBLICOS -ENERGIA</t>
      </is>
    </nc>
  </rcc>
  <rcc rId="30063" sId="1">
    <oc r="L76" t="inlineStr">
      <is>
        <t xml:space="preserve">Servicios Publicos -Telefono </t>
      </is>
    </oc>
    <nc r="L76" t="inlineStr">
      <is>
        <t>SERVICIOS PUBLICOS -TELEFONO</t>
      </is>
    </nc>
  </rcc>
  <rfmt sheetId="8" sqref="Q1" start="0" length="0">
    <dxf>
      <fill>
        <patternFill>
          <bgColor theme="4"/>
        </patternFill>
      </fill>
    </dxf>
  </rfmt>
  <rfmt sheetId="8" s="1" sqref="Q3" start="0" length="0">
    <dxf>
      <numFmt numFmtId="0" formatCode="General"/>
      <fill>
        <patternFill>
          <bgColor theme="5" tint="0.59999389629810485"/>
        </patternFill>
      </fill>
    </dxf>
  </rfmt>
  <rfmt sheetId="8" s="1" sqref="Q3" start="0" length="0">
    <dxf>
      <font>
        <sz val="10"/>
        <color theme="1"/>
        <name val="Calibri"/>
        <scheme val="minor"/>
      </font>
      <numFmt numFmtId="167" formatCode="_(&quot;$&quot;\ * #,##0.00_);_(&quot;$&quot;\ * \(#,##0.00\);_(&quot;$&quot;\ * &quot;-&quot;??_);_(@_)"/>
    </dxf>
  </rfmt>
  <rfmt sheetId="1" sqref="V79" start="0" length="0">
    <dxf>
      <numFmt numFmtId="35" formatCode="_-* #,##0.00\ _€_-;\-* #,##0.00\ _€_-;_-* &quot;-&quot;??\ _€_-;_-@_-"/>
    </dxf>
  </rfmt>
  <rcc rId="30064" sId="1" numFmtId="34">
    <oc r="R72">
      <v>110210000</v>
    </oc>
    <nc r="R72"/>
  </rcc>
  <rcc rId="30065" sId="1" numFmtId="34">
    <oc r="R74">
      <v>408989500</v>
    </oc>
    <nc r="R74"/>
  </rcc>
  <rcc rId="30066" sId="1" numFmtId="34">
    <oc r="R76">
      <v>219317500</v>
    </oc>
    <nc r="R76"/>
  </rcc>
  <rcc rId="30067" sId="1" numFmtId="34">
    <oc r="R79">
      <f>+Q80</f>
    </oc>
    <nc r="R79"/>
  </rcc>
  <rcc rId="30068" sId="1">
    <nc r="I33" t="inlineStr">
      <is>
        <t>81101707 MANTENIMIENTO DE EQUIPOR DE IMPRESIÓN 81112214 MANTENIMIENTO DE SOFTWARE DE AUDITORIA Y EDICIÍN DE CONTENIDO 81112217 MANTENIMIENTO DE SOFTWARE ESPECIFICO DE INDUSTRIAS</t>
      </is>
    </nc>
  </rcc>
  <rcv guid="{B8F9BE5B-3007-463E-9E6E-C1CC1E78165A}" action="delete"/>
  <rdn rId="0" localSheetId="1" customView="1" name="Z_B8F9BE5B_3007_463E_9E6E_C1CC1E78165A_.wvu.FilterData" hidden="1" oldHidden="1">
    <formula>'PAA 2018 SG'!$A$10:$BM$39</formula>
    <oldFormula>'PAA 2018 SG'!$A$10:$BM$39</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72" sId="1">
    <oc r="J33" t="inlineStr">
      <is>
        <t> Equipo de composición y presentación de sonido, hardware y controladores / Cámaras / Accesorios para cámaras</t>
      </is>
    </oc>
    <nc r="J33" t="inlineStr">
      <is>
        <t> Mantenimiento de equipos de impresión / Mantenimiento de software de auditoria y edición de contenido / Mantenimiento de software específico de industrias</t>
      </is>
    </nc>
  </rcc>
  <rcc rId="30073" sId="1">
    <oc r="K33" t="inlineStr">
      <is>
        <t xml:space="preserve">45111700 45121500  45121600 </t>
      </is>
    </oc>
    <nc r="K33" t="inlineStr">
      <is>
        <t xml:space="preserve">81101707 81112214  81112217 </t>
      </is>
    </nc>
  </rcc>
  <rcc rId="30074" sId="1">
    <oc r="I33" t="inlineStr">
      <is>
        <t>81101707 MANTENIMIENTO DE EQUIPOR DE IMPRESIÓN 81112214 MANTENIMIENTO DE SOFTWARE DE AUDITORIA Y EDICIÍN DE CONTENIDO 81112217 MANTENIMIENTO DE SOFTWARE ESPECIFICO DE INDUSTRIAS</t>
      </is>
    </oc>
    <nc r="I33"/>
  </rcc>
  <rfmt sheetId="1" sqref="A33:XFD33">
    <dxf>
      <fill>
        <patternFill patternType="none">
          <bgColor auto="1"/>
        </patternFill>
      </fill>
    </dxf>
  </rfmt>
  <rfmt sheetId="1" sqref="U10" start="0" length="0">
    <dxf>
      <fill>
        <patternFill>
          <bgColor theme="4"/>
        </patternFill>
      </fill>
    </dxf>
  </rfmt>
  <rfmt sheetId="8" sqref="A2:XFD2">
    <dxf>
      <fill>
        <patternFill patternType="none">
          <bgColor auto="1"/>
        </patternFill>
      </fill>
    </dxf>
  </rfmt>
  <rfmt sheetId="8" sqref="A3:XFD3">
    <dxf>
      <fill>
        <patternFill patternType="none">
          <bgColor auto="1"/>
        </patternFill>
      </fill>
    </dxf>
  </rfmt>
  <rfmt sheetId="8" sqref="A4:XFD4">
    <dxf>
      <fill>
        <patternFill patternType="none">
          <bgColor auto="1"/>
        </patternFill>
      </fill>
    </dxf>
  </rfmt>
  <rfmt sheetId="1" sqref="A55:XFD55">
    <dxf>
      <fill>
        <patternFill patternType="none">
          <bgColor auto="1"/>
        </patternFill>
      </fill>
    </dxf>
  </rfmt>
  <rfmt sheetId="1" sqref="A56:XFD56">
    <dxf>
      <fill>
        <patternFill patternType="none">
          <bgColor auto="1"/>
        </patternFill>
      </fill>
    </dxf>
  </rfmt>
  <rfmt sheetId="8" sqref="A5:XFD5">
    <dxf>
      <fill>
        <patternFill patternType="none">
          <bgColor auto="1"/>
        </patternFill>
      </fill>
    </dxf>
  </rfmt>
  <rfmt sheetId="1" sqref="A20:XFD20">
    <dxf>
      <fill>
        <patternFill patternType="none">
          <bgColor auto="1"/>
        </patternFill>
      </fill>
    </dxf>
  </rfmt>
  <rfmt sheetId="8" sqref="A6:XFD6">
    <dxf>
      <fill>
        <patternFill patternType="none">
          <bgColor auto="1"/>
        </patternFill>
      </fill>
    </dxf>
  </rfmt>
  <rfmt sheetId="1" sqref="A67:XFD67">
    <dxf>
      <fill>
        <patternFill patternType="none">
          <bgColor auto="1"/>
        </patternFill>
      </fill>
    </dxf>
  </rfmt>
  <rrc rId="30075" sId="1" ref="A68:XFD68" action="insertRow"/>
  <rfmt sheetId="1" sqref="L68" start="0" length="2147483647">
    <dxf>
      <font>
        <b/>
      </font>
    </dxf>
  </rfmt>
  <rcc rId="30076" sId="1">
    <nc r="L68" t="inlineStr">
      <is>
        <t>CAJA MENOR</t>
      </is>
    </nc>
  </rcc>
  <rfmt sheetId="1" sqref="J68:U68">
    <dxf>
      <fill>
        <patternFill patternType="solid">
          <bgColor theme="8" tint="0.59999389629810485"/>
        </patternFill>
      </fill>
    </dxf>
  </rfmt>
  <rm rId="30077" sheetId="1" source="J20" destination="K20" sourceSheetId="1">
    <rfmt sheetId="1" sqref="K20" start="0" length="0">
      <dxf>
        <font>
          <sz val="10"/>
          <color theme="1"/>
          <name val="Calibri"/>
          <scheme val="minor"/>
        </font>
        <alignment horizontal="center" vertical="center" readingOrder="0"/>
        <border outline="0">
          <left style="thin">
            <color indexed="64"/>
          </left>
          <right style="thin">
            <color indexed="64"/>
          </right>
          <top style="thin">
            <color indexed="64"/>
          </top>
          <bottom style="thin">
            <color indexed="64"/>
          </bottom>
        </border>
      </dxf>
    </rfmt>
  </rm>
  <rfmt sheetId="1" sqref="J20">
    <dxf>
      <alignment wrapText="1" readingOrder="0"/>
    </dxf>
  </rfmt>
  <rfmt sheetId="1" sqref="J20" start="0" length="2147483647">
    <dxf>
      <font>
        <b val="0"/>
      </font>
    </dxf>
  </rfmt>
  <rcc rId="30078" sId="1">
    <oc r="L20" t="inlineStr">
      <is>
        <t>ADQUISICION DE EQUIPOS AUDIOVISUALES Y EQUIPOS PARA LA EMISORA INSTITUCIONAL</t>
      </is>
    </oc>
    <nc r="L20" t="inlineStr">
      <is>
        <t>ADQUISICION Y EQUIPOS PARA LA EMISORA INSTITUCIONAL</t>
      </is>
    </nc>
  </rcc>
  <rcc rId="30079" sId="1">
    <nc r="K20">
      <v>12141506</v>
    </nc>
  </rcc>
  <rcc rId="30080" sId="1">
    <nc r="J20" t="inlineStr">
      <is>
        <t>Radio ra</t>
      </is>
    </nc>
  </rcc>
  <rfmt sheetId="1" sqref="J20">
    <dxf>
      <alignment vertical="center" readingOrder="0"/>
    </dxf>
  </rfmt>
  <rfmt sheetId="1" sqref="J20">
    <dxf>
      <alignment horizontal="center" readingOrder="0"/>
    </dxf>
  </rfmt>
  <rcc rId="30081" sId="1">
    <nc r="A68" t="inlineStr">
      <is>
        <t>GENERAL</t>
      </is>
    </nc>
  </rcc>
  <rcc rId="30082" sId="1" odxf="1" dxf="1">
    <nc r="B68" t="inlineStr">
      <is>
        <t>GR:1:2-02-17</t>
      </is>
    </nc>
    <odxf>
      <font>
        <i val="0"/>
        <sz val="9"/>
        <color auto="1"/>
      </font>
      <numFmt numFmtId="0" formatCode="General"/>
      <alignment wrapText="1" readingOrder="0"/>
      <protection locked="0"/>
    </odxf>
    <ndxf>
      <font>
        <i/>
        <sz val="10"/>
        <color auto="1"/>
      </font>
      <numFmt numFmtId="30" formatCode="@"/>
      <alignment wrapText="0" readingOrder="0"/>
      <protection locked="1"/>
    </ndxf>
  </rcc>
  <rcc rId="30083" sId="1">
    <nc r="C68" t="inlineStr">
      <is>
        <t>1.2.2.19</t>
      </is>
    </nc>
  </rcc>
  <rcc rId="30084" sId="1">
    <nc r="D68" t="inlineStr">
      <is>
        <t>999999</t>
      </is>
    </nc>
  </rcc>
  <rcc rId="30085" sId="1">
    <nc r="E68" t="inlineStr">
      <is>
        <t>1-0100</t>
      </is>
    </nc>
  </rcc>
  <rcc rId="30086" sId="1">
    <oc r="A67" t="inlineStr">
      <is>
        <t xml:space="preserve">GENERAL </t>
      </is>
    </oc>
    <nc r="A67" t="inlineStr">
      <is>
        <t>GENERAL</t>
      </is>
    </nc>
  </rcc>
  <rcc rId="30087" sId="1" odxf="1" dxf="1">
    <oc r="B67" t="inlineStr">
      <is>
        <t>G:R:1:2-02-17</t>
      </is>
    </oc>
    <nc r="B67" t="inlineStr">
      <is>
        <t>GR:1:2-02-17</t>
      </is>
    </nc>
    <odxf>
      <font>
        <i val="0"/>
        <sz val="9"/>
        <color auto="1"/>
      </font>
      <numFmt numFmtId="0" formatCode="General"/>
      <alignment wrapText="1" readingOrder="0"/>
      <protection locked="0"/>
    </odxf>
    <ndxf>
      <font>
        <i/>
        <sz val="10"/>
        <color auto="1"/>
      </font>
      <numFmt numFmtId="30" formatCode="@"/>
      <alignment wrapText="0" readingOrder="0"/>
      <protection locked="1"/>
    </ndxf>
  </rcc>
  <rcc rId="30088" sId="1">
    <nc r="C67" t="inlineStr">
      <is>
        <t>1.2.2.19</t>
      </is>
    </nc>
  </rcc>
  <rcc rId="30089" sId="1">
    <nc r="D67" t="inlineStr">
      <is>
        <t>999999</t>
      </is>
    </nc>
  </rcc>
  <rcc rId="30090" sId="1">
    <nc r="E67" t="inlineStr">
      <is>
        <t>1-0100</t>
      </is>
    </nc>
  </rcc>
  <rcc rId="30091" sId="1">
    <nc r="K67" t="inlineStr">
      <is>
        <t>82121505 55101515</t>
      </is>
    </nc>
  </rcc>
  <rcc rId="30092" sId="1">
    <nc r="J67" t="inlineStr">
      <is>
        <t>Impresión promocional o publicitaria / Material promocional o reportes anuales</t>
      </is>
    </nc>
  </rcc>
  <rfmt sheetId="8" sqref="A7:XFD7">
    <dxf>
      <fill>
        <patternFill patternType="none">
          <bgColor auto="1"/>
        </patternFill>
      </fill>
    </dxf>
  </rfmt>
  <rrc rId="30093" sId="1" ref="A86:XFD86" action="deleteRow">
    <rfmt sheetId="1" xfDxf="1" sqref="A86:XFD86" start="0" length="0"/>
    <rcc rId="0" sId="1" dxf="1">
      <nc r="A86" t="inlineStr">
        <is>
          <t>INVERSIÓN</t>
        </is>
      </nc>
      <ndxf>
        <font>
          <b/>
          <sz val="48"/>
          <color theme="1"/>
          <name val="Calibri"/>
          <scheme val="minor"/>
        </font>
        <fill>
          <patternFill patternType="solid">
            <bgColor theme="7"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86" t="inlineStr">
        <is>
          <t>GR:4:4-06-02-574</t>
        </is>
      </nc>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C86" t="inlineStr">
        <is>
          <t>A.17.2</t>
        </is>
      </nc>
      <ndxf>
        <font>
          <sz val="10"/>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D86">
        <v>29704701</v>
      </nc>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E86" t="inlineStr">
        <is>
          <t>1-0100</t>
        </is>
      </nc>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F86">
        <v>574</v>
      </nc>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G86" t="inlineStr">
        <is>
          <t>PRODUCTO</t>
        </is>
      </nc>
      <ndxf>
        <font>
          <sz val="10"/>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H86">
        <v>29704701</v>
      </nc>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I86" t="inlineStr">
        <is>
          <t>ACTUALIZACIÓN DE INVENTARIOS DE LOS BIENES MUEBLES DEL DEPARTAMENTO DE CUNDINAMARCA</t>
        </is>
      </nc>
      <ndxf>
        <font>
          <sz val="10"/>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J86" t="inlineStr">
        <is>
          <t xml:space="preserve">Servicios Contables Software Funcional especifico de la empresa
</t>
        </is>
      </nc>
      <ndxf>
        <font>
          <sz val="10"/>
          <color rgb="FF000000"/>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K86" t="inlineStr">
        <is>
          <t xml:space="preserve">84111500 43231500
</t>
        </is>
      </nc>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6" t="inlineStr">
        <is>
          <t>CONTRATAR LA PRESTACIÓN DE SERVICIO DE MANTENIMIENTO DE LA BASE DE DATOS DE INVENTARIOS DEL NIVEL CENTRAL Y ACTUALIZACIÓN DE LOS INVENTARIOS DE LAS DEPENDENCIAS REMODELADAS DEL  NIVEL CENTRAL DEL DEPARTAMENTO DE CUNDINAMARCA</t>
        </is>
      </nc>
      <n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ndxf>
    </rcc>
    <rcc rId="0" sId="1" dxf="1">
      <nc r="M86" t="inlineStr">
        <is>
          <t>JUNIO</t>
        </is>
      </nc>
      <n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N86" t="inlineStr">
        <is>
          <t>4 MESES</t>
        </is>
      </nc>
      <n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O86" t="inlineStr">
        <is>
          <t>MENOR CUANTIA</t>
        </is>
      </nc>
      <n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P86" t="inlineStr">
        <is>
          <t>RECURSOS ORDINARIOS</t>
        </is>
      </nc>
      <ndxf>
        <fill>
          <patternFill patternType="solid">
            <bgColor theme="0" tint="-0.14999847407452621"/>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s="1" dxf="1" numFmtId="34">
      <nc r="Q86">
        <v>165000000</v>
      </nc>
      <ndxf>
        <numFmt numFmtId="167" formatCode="_(&quot;$&quot;\ * #,##0.00_);_(&quot;$&quot;\ * \(#,##0.00\);_(&quot;$&quot;\ * &quot;-&quot;??_);_(@_)"/>
        <fill>
          <patternFill patternType="solid">
            <bgColor theme="0" tint="-0.14999847407452621"/>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86">
        <v>165000000</v>
      </nc>
      <ndxf>
        <numFmt numFmtId="167" formatCode="_(&quot;$&quot;\ * #,##0.00_);_(&quot;$&quot;\ * \(#,##0.00\);_(&quot;$&quot;\ * &quot;-&quot;??_);_(@_)"/>
        <fill>
          <patternFill patternType="solid">
            <bgColor theme="0" tint="-0.14999847407452621"/>
          </patternFill>
        </fill>
        <alignment wrapText="1" readingOrder="0"/>
        <border outline="0">
          <left style="thin">
            <color indexed="64"/>
          </left>
          <right style="thin">
            <color indexed="64"/>
          </right>
          <top style="thin">
            <color indexed="64"/>
          </top>
          <bottom style="thin">
            <color indexed="64"/>
          </bottom>
        </border>
        <protection locked="0"/>
      </ndxf>
    </rcc>
    <rcc rId="0" sId="1" dxf="1">
      <nc r="S86" t="inlineStr">
        <is>
          <t>NO</t>
        </is>
      </nc>
      <n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86" t="inlineStr">
        <is>
          <t>N/A</t>
        </is>
      </nc>
      <n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86" t="inlineStr">
        <is>
          <t>Secretaria General / Dirección de Bienes e Inventarios / Nestor Guerrero Neme</t>
        </is>
      </nc>
      <n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V86" start="0" length="0">
      <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86" start="0" length="0">
      <dxf>
        <fill>
          <patternFill patternType="solid">
            <bgColor theme="0" tint="-0.14999847407452621"/>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X86" start="0" length="0">
      <dxf>
        <numFmt numFmtId="167" formatCode="_(&quot;$&quot;\ * #,##0.00_);_(&quot;$&quot;\ * \(#,##0.00\);_(&quot;$&quot;\ * &quot;-&quot;??_);_(@_)"/>
        <fill>
          <patternFill patternType="solid">
            <bgColor theme="0" tint="-0.14999847407452621"/>
          </patternFill>
        </fill>
        <alignment horizontal="center" vertical="center" readingOrder="0"/>
        <border outline="0">
          <left style="thin">
            <color indexed="64"/>
          </left>
          <right style="thin">
            <color indexed="64"/>
          </right>
          <top style="thin">
            <color indexed="64"/>
          </top>
          <bottom style="thin">
            <color indexed="64"/>
          </bottom>
        </border>
      </dxf>
    </rfmt>
    <rfmt sheetId="1" sqref="Y86" start="0" length="0">
      <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86" start="0" length="0">
      <dxf>
        <fill>
          <patternFill patternType="solid">
            <bgColor theme="0" tint="-0.14999847407452621"/>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A86" start="0" length="0">
      <dxf>
        <fill>
          <patternFill patternType="solid">
            <bgColor theme="0" tint="-0.14999847407452621"/>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B86" start="0" length="0">
      <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C86" start="0" length="0">
      <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D86" start="0" length="0">
      <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E86" start="0" length="0">
      <dxf>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AF86" start="0" length="0">
      <dxf>
        <numFmt numFmtId="167" formatCode="_(&quot;$&quot;\ * #,##0.00_);_(&quot;$&quot;\ * \(#,##0.00\);_(&quot;$&quot;\ * &quot;-&quot;??_);_(@_)"/>
        <fill>
          <patternFill patternType="solid">
            <bgColor theme="0" tint="-0.14999847407452621"/>
          </patternFill>
        </fill>
        <alignment wrapText="1" readingOrder="0"/>
        <border outline="0">
          <left style="thin">
            <color indexed="64"/>
          </left>
          <right style="thin">
            <color indexed="64"/>
          </right>
          <top style="thin">
            <color indexed="64"/>
          </top>
          <bottom style="thin">
            <color indexed="64"/>
          </bottom>
        </border>
        <protection locked="0"/>
      </dxf>
    </rfmt>
    <rfmt sheetId="1" sqref="AG86" start="0" length="0">
      <dxf>
        <numFmt numFmtId="167" formatCode="_(&quot;$&quot;\ * #,##0.00_);_(&quot;$&quot;\ * \(#,##0.00\);_(&quot;$&quot;\ * &quot;-&quot;??_);_(@_)"/>
        <fill>
          <patternFill patternType="solid">
            <bgColor theme="0" tint="-0.14999847407452621"/>
          </patternFill>
        </fill>
        <border outline="0">
          <left style="thin">
            <color indexed="64"/>
          </left>
          <right style="thin">
            <color indexed="64"/>
          </right>
          <top style="thin">
            <color indexed="64"/>
          </top>
          <bottom style="thin">
            <color indexed="64"/>
          </bottom>
        </border>
      </dxf>
    </rfmt>
    <rfmt sheetId="1" sqref="AH86" start="0" length="0">
      <dxf>
        <font>
          <sz val="10"/>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AI86" start="0" length="0">
      <dxf>
        <font>
          <sz val="10"/>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AJ86" start="0" length="0">
      <dxf>
        <font>
          <sz val="10"/>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AK86" start="0" length="0">
      <dxf>
        <font>
          <sz val="10"/>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AL86" start="0" length="0">
      <dxf>
        <font>
          <sz val="10"/>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AM86" start="0" length="0">
      <dxf>
        <font>
          <sz val="10"/>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AN86" start="0" length="0">
      <dxf>
        <font>
          <sz val="10"/>
          <color theme="1"/>
          <name val="Calibri"/>
          <scheme val="minor"/>
        </font>
        <fill>
          <patternFill patternType="solid">
            <bgColor theme="0" tint="-0.14999847407452621"/>
          </patternFill>
        </fill>
        <alignment vertical="top" wrapText="1" readingOrder="0"/>
        <border outline="0">
          <left style="thin">
            <color indexed="64"/>
          </left>
          <right style="thin">
            <color indexed="64"/>
          </right>
          <top style="thin">
            <color indexed="64"/>
          </top>
          <bottom style="thin">
            <color indexed="64"/>
          </bottom>
        </border>
      </dxf>
    </rfmt>
    <rfmt sheetId="1" sqref="AO86" start="0" length="0">
      <dxf>
        <font>
          <sz val="10"/>
          <color theme="1"/>
          <name val="Calibri"/>
          <scheme val="minor"/>
        </font>
        <fill>
          <patternFill patternType="solid">
            <bgColor theme="0"/>
          </patternFill>
        </fill>
        <alignment vertical="top" wrapText="1" readingOrder="0"/>
      </dxf>
    </rfmt>
    <rfmt sheetId="1" sqref="AP86" start="0" length="0">
      <dxf>
        <font>
          <sz val="10"/>
          <color theme="1"/>
          <name val="Calibri"/>
          <scheme val="minor"/>
        </font>
        <fill>
          <patternFill patternType="solid">
            <bgColor theme="0"/>
          </patternFill>
        </fill>
        <alignment vertical="top" wrapText="1" readingOrder="0"/>
      </dxf>
    </rfmt>
  </rrc>
  <rrc rId="30094" sId="1" ref="A86:XFD86" action="deleteRow">
    <rfmt sheetId="1" xfDxf="1" sqref="A86:XFD86" start="0" length="0"/>
    <rcc rId="0" sId="1" dxf="1">
      <nc r="A86" t="inlineStr">
        <is>
          <t>GENERAL</t>
        </is>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B86" t="inlineStr">
        <is>
          <t>GR:4:4-06-01-559</t>
        </is>
      </nc>
      <n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C86" t="inlineStr">
        <is>
          <t>A.15.3</t>
        </is>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D86">
        <v>29705102</v>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E86" t="inlineStr">
        <is>
          <t>0-0100</t>
        </is>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F86">
        <v>559</v>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G86" t="inlineStr">
        <is>
          <t>PRODUCTO</t>
        </is>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H86">
        <v>29705102</v>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I86" t="inlineStr">
        <is>
          <t>MEJORAMIENTO Y ADQUISICIÓN DE  BIENES INMUEBLES PARA EL DESARROLLO INTEGRAL DE LA COMUNIDAD DEL DEPARTAMENTO DE CUNDINAMARCA</t>
        </is>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J86" t="inlineStr">
        <is>
          <t xml:space="preserve"> Servicios de avalúo de inmuebles Servicios temporales de compras y logística</t>
        </is>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K86" t="inlineStr">
        <is>
          <t>80111623 80131802</t>
        </is>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L86" t="inlineStr">
        <is>
          <t>ADQUISICIÓN DE PREDIOS</t>
        </is>
      </nc>
      <ndxf>
        <font>
          <sz val="10"/>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M86" t="inlineStr">
        <is>
          <t>ENERO</t>
        </is>
      </nc>
      <ndxf>
        <font>
          <sz val="10"/>
          <color theme="1"/>
          <name val="Calibri"/>
          <scheme val="minor"/>
        </font>
        <numFmt numFmtId="19" formatCode="dd/mm/yyyy"/>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O86" t="inlineStr">
        <is>
          <t>DIRECTA</t>
        </is>
      </nc>
      <n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P86" t="inlineStr">
        <is>
          <t>RECURSOS ORDINARIOS</t>
        </is>
      </nc>
      <ndxf>
        <font>
          <sz val="10"/>
          <color theme="1"/>
          <name val="Calibri"/>
          <scheme val="minor"/>
        </font>
        <fill>
          <patternFill patternType="solid">
            <bgColor theme="6" tint="0.39997558519241921"/>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umFmtId="34">
      <nc r="Q86">
        <v>4000000000</v>
      </nc>
      <ndxf>
        <font>
          <sz val="10"/>
          <color theme="1"/>
          <name val="Calibri"/>
          <scheme val="minor"/>
        </font>
        <numFmt numFmtId="167" formatCode="_(&quot;$&quot;\ * #,##0.00_);_(&quot;$&quot;\ * \(#,##0.00\);_(&quot;$&quot;\ * &quot;-&quot;??_);_(@_)"/>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umFmtId="34">
      <nc r="R86">
        <v>1000000</v>
      </nc>
      <ndxf>
        <font>
          <sz val="10"/>
          <color theme="1"/>
          <name val="Calibri"/>
          <scheme val="minor"/>
        </font>
        <numFmt numFmtId="167" formatCode="_(&quot;$&quot;\ * #,##0.00_);_(&quot;$&quot;\ * \(#,##0.00\);_(&quot;$&quot;\ * &quot;-&quot;??_);_(@_)"/>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S86" t="inlineStr">
        <is>
          <t>NO</t>
        </is>
      </nc>
      <n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86" t="inlineStr">
        <is>
          <t>N/A</t>
        </is>
      </nc>
      <n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86" t="inlineStr">
        <is>
          <t>Secretaria General / Dirección de Bienes e Inventarios / Nestor Guerrero Neme</t>
        </is>
      </nc>
      <n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V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cc rId="0" sId="1" s="1" dxf="1" numFmtId="34">
      <nc r="W86">
        <v>1000000000</v>
      </nc>
      <ndxf>
        <font>
          <sz val="10"/>
          <color theme="1"/>
          <name val="Calibri"/>
          <scheme val="minor"/>
        </font>
        <numFmt numFmtId="166" formatCode="_(* #,##0_);_(* \(#,##0\);_(* &quot;-&quot;_);_(@_)"/>
        <fill>
          <patternFill patternType="solid">
            <bgColor theme="6" tint="0.39997558519241921"/>
          </patternFill>
        </fill>
        <alignment wrapText="1" readingOrder="0"/>
        <border outline="0">
          <left style="thin">
            <color indexed="64"/>
          </left>
          <right style="thin">
            <color indexed="64"/>
          </right>
          <top style="thin">
            <color indexed="64"/>
          </top>
          <bottom style="thin">
            <color indexed="64"/>
          </bottom>
        </border>
      </ndxf>
    </rcc>
    <rcc rId="0" sId="1" s="1" dxf="1" numFmtId="34">
      <nc r="X86">
        <v>2000000000</v>
      </nc>
      <ndxf>
        <font>
          <sz val="10"/>
          <color theme="1"/>
          <name val="Calibri"/>
          <scheme val="minor"/>
        </font>
        <numFmt numFmtId="166" formatCode="_(* #,##0_);_(* \(#,##0\);_(* &quot;-&quot;_);_(@_)"/>
        <fill>
          <patternFill patternType="solid">
            <bgColor theme="6" tint="0.39997558519241921"/>
          </patternFill>
        </fill>
        <alignment wrapText="1" readingOrder="0"/>
        <border outline="0">
          <left style="thin">
            <color indexed="64"/>
          </left>
          <right style="thin">
            <color indexed="64"/>
          </right>
          <top style="thin">
            <color indexed="64"/>
          </top>
          <bottom style="thin">
            <color indexed="64"/>
          </bottom>
        </border>
      </ndxf>
    </rcc>
    <rcc rId="0" sId="1" s="1" dxf="1" numFmtId="34">
      <nc r="Y86">
        <v>2000000000</v>
      </nc>
      <ndxf>
        <font>
          <sz val="10"/>
          <color theme="1"/>
          <name val="Calibri"/>
          <scheme val="minor"/>
        </font>
        <numFmt numFmtId="166" formatCode="_(* #,##0_);_(* \(#,##0\);_(* &quot;-&quot;_);_(@_)"/>
        <fill>
          <patternFill patternType="solid">
            <bgColor theme="6" tint="0.39997558519241921"/>
          </patternFill>
        </fill>
        <alignment wrapText="1" readingOrder="0"/>
        <border outline="0">
          <left style="thin">
            <color indexed="64"/>
          </left>
          <right style="thin">
            <color indexed="64"/>
          </right>
          <top style="thin">
            <color indexed="64"/>
          </top>
          <bottom style="thin">
            <color indexed="64"/>
          </bottom>
        </border>
      </ndxf>
    </rcc>
    <rfmt sheetId="1" sqref="Z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A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B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C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D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E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F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G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H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I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J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K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L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M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N86" start="0" length="0">
      <dxf>
        <font>
          <sz val="10"/>
          <color theme="1"/>
          <name val="Calibri"/>
          <scheme val="minor"/>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AO86" start="0" length="0">
      <dxf>
        <font>
          <sz val="10"/>
          <color theme="1"/>
          <name val="Calibri"/>
          <scheme val="minor"/>
        </font>
        <fill>
          <patternFill patternType="solid">
            <bgColor theme="0"/>
          </patternFill>
        </fill>
        <alignment vertical="top" wrapText="1" readingOrder="0"/>
      </dxf>
    </rfmt>
    <rfmt sheetId="1" sqref="AP86" start="0" length="0">
      <dxf>
        <font>
          <sz val="10"/>
          <color theme="1"/>
          <name val="Calibri"/>
          <scheme val="minor"/>
        </font>
        <fill>
          <patternFill patternType="solid">
            <bgColor theme="0"/>
          </patternFill>
        </fill>
        <alignment vertical="top" wrapText="1" readingOrder="0"/>
      </dxf>
    </rfmt>
  </rrc>
  <rrc rId="30095" sId="1" ref="A86:XFD86" action="deleteRow">
    <rfmt sheetId="1" xfDxf="1" sqref="A86:XFD86" start="0" length="0"/>
    <rfmt sheetId="1" sqref="A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86"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86" start="0" length="0">
      <dxf>
        <font>
          <sz val="10"/>
          <color theme="1"/>
          <name val="Calibri"/>
          <scheme val="minor"/>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K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86" start="0" length="0">
      <dxf>
        <font>
          <sz val="10"/>
          <color theme="1"/>
          <name val="Calibri"/>
          <scheme val="minor"/>
        </font>
        <numFmt numFmtId="167" formatCode="_(&quot;$&quot;\ * #,##0.00_);_(&quot;$&quot;\ * \(#,##0.00\);_(&quot;$&quot;\ * &quot;-&quot;??_);_(@_)"/>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86" start="0" length="0">
      <dxf>
        <font>
          <sz val="10"/>
          <color theme="1"/>
          <name val="Calibri"/>
          <scheme val="minor"/>
        </font>
        <numFmt numFmtId="167" formatCode="_(&quot;$&quot;\ * #,##0.00_);_(&quot;$&quot;\ * \(#,##0.00\);_(&quot;$&quot;\ * &quot;-&quot;??_);_(@_)"/>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86" start="0" length="0">
      <dxf>
        <font>
          <sz val="10"/>
          <color theme="1"/>
          <name val="Calibri"/>
          <scheme val="minor"/>
        </font>
        <numFmt numFmtId="167" formatCode="_(&quot;$&quot;\ * #,##0.00_);_(&quot;$&quot;\ * \(#,##0.00\);_(&quot;$&quot;\ * &quot;-&quot;??_);_(@_)"/>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86" start="0" length="0">
      <dxf>
        <font>
          <sz val="10"/>
          <color theme="1"/>
          <name val="Calibri"/>
          <scheme val="minor"/>
        </font>
        <numFmt numFmtId="167" formatCode="_(&quot;$&quot;\ * #,##0.00_);_(&quot;$&quot;\ * \(#,##0.00\);_(&quot;$&quot;\ * &quot;-&quot;??_);_(@_)"/>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W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X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Y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Z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A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B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C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D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E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F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G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H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I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J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K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L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M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N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O86" start="0" length="0">
      <dxf>
        <font>
          <sz val="10"/>
          <color theme="1"/>
          <name val="Calibri"/>
          <scheme val="minor"/>
        </font>
        <fill>
          <patternFill patternType="solid">
            <bgColor theme="0"/>
          </patternFill>
        </fill>
        <alignment vertical="top" wrapText="1" readingOrder="0"/>
      </dxf>
    </rfmt>
    <rfmt sheetId="1" sqref="AP86" start="0" length="0">
      <dxf>
        <font>
          <sz val="10"/>
          <color theme="1"/>
          <name val="Calibri"/>
          <scheme val="minor"/>
        </font>
        <fill>
          <patternFill patternType="solid">
            <bgColor theme="0"/>
          </patternFill>
        </fill>
        <alignment vertical="top" wrapText="1" readingOrder="0"/>
      </dxf>
    </rfmt>
  </rrc>
  <rrc rId="30096" sId="1" ref="A86:XFD86" action="deleteRow">
    <rfmt sheetId="1" xfDxf="1" sqref="A86:XFD86" start="0" length="0"/>
    <rcc rId="0" sId="1" dxf="1">
      <nc r="A86" t="inlineStr">
        <is>
          <t>GENERAL</t>
        </is>
      </nc>
      <ndxf>
        <font>
          <sz val="10"/>
          <color auto="1"/>
          <name val="Calibri"/>
          <scheme val="minor"/>
        </font>
        <fill>
          <patternFill patternType="solid">
            <bgColor rgb="FFFF99FF"/>
          </patternFill>
        </fill>
        <alignment horizontal="center" vertical="center" readingOrder="0"/>
        <border outline="0">
          <left style="thin">
            <color indexed="64"/>
          </left>
          <right style="thin">
            <color indexed="64"/>
          </right>
          <top style="thin">
            <color indexed="64"/>
          </top>
          <bottom style="thin">
            <color indexed="64"/>
          </bottom>
        </border>
      </ndxf>
    </rcc>
    <rcc rId="0" sId="1" dxf="1">
      <nc r="B86" t="inlineStr">
        <is>
          <t>GR:4:4-06-02-574</t>
        </is>
      </nc>
      <ndxf>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C86" t="inlineStr">
        <is>
          <t>A.17.2</t>
        </is>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D86">
        <v>29704701</v>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E86" t="inlineStr">
        <is>
          <t>1-0100</t>
        </is>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F86">
        <v>574</v>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G86" t="inlineStr">
        <is>
          <t>PRODUCTO</t>
        </is>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H86">
        <v>29704701</v>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I86" t="inlineStr">
        <is>
          <t>ACTUALIZACIÓN DE INVENTARIOS DE LOS BIENES MUEBLES DEL DEPARTAMENTO DE CUNDINAMARCA</t>
        </is>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J86" t="inlineStr">
        <is>
          <t>Servicios de apoyo gerencial</t>
        </is>
      </nc>
      <ndxf>
        <font>
          <sz val="10"/>
          <color auto="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6">
        <v>80161500</v>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6" t="inlineStr">
        <is>
          <t xml:space="preserve">CONTRATAR LA ASESORÍA TÉCNICA  Y PROFESIONAL PARA EL LEVANTAMIENTO FÍSICO DE LOS INVENTARIOS DE LOS BIENES MUEBLES DEL SECTOR CENTRAL DE LA GOBERNACIÓN DE CUNDINAMARCA </t>
        </is>
      </nc>
      <ndxf>
        <font>
          <sz val="10"/>
          <color theme="1"/>
          <name val="Calibri"/>
          <scheme val="minor"/>
        </font>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M86" t="inlineStr">
        <is>
          <t>ENERO</t>
        </is>
      </nc>
      <ndxf>
        <font>
          <sz val="10"/>
          <color theme="1"/>
          <name val="Calibri"/>
          <scheme val="minor"/>
        </font>
        <numFmt numFmtId="19" formatCode="dd/mm/yyyy"/>
        <fill>
          <patternFill patternType="solid">
            <bgColor rgb="FFFF99FF"/>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P86" t="inlineStr">
        <is>
          <t>RECURSOS ORDINARIOS</t>
        </is>
      </nc>
      <ndxf>
        <font>
          <sz val="10"/>
          <color theme="1"/>
          <name val="Calibri"/>
          <scheme val="minor"/>
        </font>
        <fill>
          <patternFill patternType="solid">
            <bgColor rgb="FFFF99FF"/>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s="1" dxf="1" numFmtId="34">
      <nc r="Q86">
        <v>175000000</v>
      </nc>
      <ndxf>
        <font>
          <sz val="10"/>
          <color theme="1"/>
          <name val="Calibri"/>
          <scheme val="minor"/>
        </font>
        <numFmt numFmtId="167" formatCode="_(&quot;$&quot;\ * #,##0.00_);_(&quot;$&quot;\ * \(#,##0.00\);_(&quot;$&quot;\ * &quot;-&quot;??_);_(@_)"/>
        <fill>
          <patternFill patternType="solid">
            <bgColor rgb="FFFF99FF"/>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86">
        <v>175000000</v>
      </nc>
      <ndxf>
        <font>
          <sz val="10"/>
          <color theme="1"/>
          <name val="Calibri"/>
          <scheme val="minor"/>
        </font>
        <numFmt numFmtId="167" formatCode="_(&quot;$&quot;\ * #,##0.00_);_(&quot;$&quot;\ * \(#,##0.00\);_(&quot;$&quot;\ * &quot;-&quot;??_);_(@_)"/>
        <fill>
          <patternFill patternType="solid">
            <bgColor rgb="FFFF99FF"/>
          </patternFill>
        </fill>
        <alignment wrapText="1" readingOrder="0"/>
        <border outline="0">
          <left style="thin">
            <color indexed="64"/>
          </left>
          <right style="thin">
            <color indexed="64"/>
          </right>
          <top style="thin">
            <color indexed="64"/>
          </top>
          <bottom style="thin">
            <color indexed="64"/>
          </bottom>
        </border>
        <protection locked="0"/>
      </ndxf>
    </rcc>
    <rcc rId="0" sId="1" dxf="1">
      <nc r="S86" t="inlineStr">
        <is>
          <t>NO</t>
        </is>
      </nc>
      <n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86" t="inlineStr">
        <is>
          <t>N/A</t>
        </is>
      </nc>
      <n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86" t="inlineStr">
        <is>
          <t>Secretaria General / Dirección de Bienes e Inventarios / Nestor Guerrero Neme</t>
        </is>
      </nc>
      <n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V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W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X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Y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Z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cc rId="0" sId="1" s="1" dxf="1" numFmtId="34">
      <nc r="AA86">
        <v>175000000</v>
      </nc>
      <ndxf>
        <font>
          <sz val="10"/>
          <color theme="1"/>
          <name val="Calibri"/>
          <scheme val="minor"/>
        </font>
        <numFmt numFmtId="166" formatCode="_(* #,##0_);_(* \(#,##0\);_(* &quot;-&quot;_);_(@_)"/>
        <fill>
          <patternFill patternType="solid">
            <bgColor rgb="FFFF99FF"/>
          </patternFill>
        </fill>
        <alignment wrapText="1" readingOrder="0"/>
        <border outline="0">
          <left style="thin">
            <color indexed="64"/>
          </left>
          <right style="thin">
            <color indexed="64"/>
          </right>
          <top style="thin">
            <color indexed="64"/>
          </top>
          <bottom style="thin">
            <color indexed="64"/>
          </bottom>
        </border>
      </ndxf>
    </rcc>
    <rfmt sheetId="1" sqref="AB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C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D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E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F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G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H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I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J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K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L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M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N86" start="0" length="0">
      <dxf>
        <font>
          <sz val="10"/>
          <color theme="1"/>
          <name val="Calibri"/>
          <scheme val="minor"/>
        </font>
        <fill>
          <patternFill patternType="solid">
            <bgColor rgb="FFFF99FF"/>
          </patternFill>
        </fill>
        <alignment vertical="top" wrapText="1" readingOrder="0"/>
        <border outline="0">
          <left style="thin">
            <color indexed="64"/>
          </left>
          <right style="thin">
            <color indexed="64"/>
          </right>
          <top style="thin">
            <color indexed="64"/>
          </top>
          <bottom style="thin">
            <color indexed="64"/>
          </bottom>
        </border>
      </dxf>
    </rfmt>
    <rfmt sheetId="1" sqref="AO86" start="0" length="0">
      <dxf>
        <font>
          <sz val="10"/>
          <color theme="1"/>
          <name val="Calibri"/>
          <scheme val="minor"/>
        </font>
        <fill>
          <patternFill patternType="solid">
            <bgColor theme="0"/>
          </patternFill>
        </fill>
        <alignment vertical="top" wrapText="1" readingOrder="0"/>
      </dxf>
    </rfmt>
    <rfmt sheetId="1" sqref="AP86" start="0" length="0">
      <dxf>
        <font>
          <sz val="10"/>
          <color theme="1"/>
          <name val="Calibri"/>
          <scheme val="minor"/>
        </font>
        <fill>
          <patternFill patternType="solid">
            <bgColor theme="0"/>
          </patternFill>
        </fill>
        <alignment vertical="top" wrapText="1" readingOrder="0"/>
      </dxf>
    </rfmt>
  </rrc>
  <rrc rId="30097" sId="1" ref="A86:XFD86" action="deleteRow">
    <rfmt sheetId="1" xfDxf="1" sqref="A86:XFD86" start="0" length="0"/>
    <rfmt sheetId="1" sqref="A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B86" start="0" length="0">
      <dxf>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C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D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E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F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G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H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I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J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K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L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M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N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O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P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Q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R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S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T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U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V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W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X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Y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Z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A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B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C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D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E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F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G86" start="0" length="0">
      <dxf>
        <font>
          <sz val="10"/>
          <color theme="1"/>
          <name val="Calibri"/>
          <scheme val="minor"/>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dxf>
    </rfmt>
    <rfmt sheetId="1" sqref="AH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I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J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K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L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M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N8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O86" start="0" length="0">
      <dxf>
        <font>
          <sz val="10"/>
          <color theme="1"/>
          <name val="Calibri"/>
          <scheme val="minor"/>
        </font>
        <fill>
          <patternFill patternType="solid">
            <bgColor theme="0"/>
          </patternFill>
        </fill>
        <alignment vertical="top" wrapText="1" readingOrder="0"/>
      </dxf>
    </rfmt>
    <rfmt sheetId="1" sqref="AP86" start="0" length="0">
      <dxf>
        <font>
          <sz val="10"/>
          <color theme="1"/>
          <name val="Calibri"/>
          <scheme val="minor"/>
        </font>
        <fill>
          <patternFill patternType="solid">
            <bgColor theme="0"/>
          </patternFill>
        </fill>
        <alignment vertical="top" wrapText="1" readingOrder="0"/>
      </dxf>
    </rfmt>
  </rrc>
  <rrc rId="30098" sId="1" ref="A86:XFD86" action="deleteRow">
    <rfmt sheetId="1" xfDxf="1" sqref="A86:XFD86" start="0" length="0"/>
    <rcc rId="0" sId="1" dxf="1">
      <nc r="A86" t="inlineStr">
        <is>
          <t>GENERAL</t>
        </is>
      </nc>
      <ndxf>
        <font>
          <sz val="10"/>
          <color auto="1"/>
          <name val="Calibri"/>
          <scheme val="minor"/>
        </font>
        <fill>
          <patternFill patternType="solid">
            <bgColor rgb="FF00B050"/>
          </patternFill>
        </fill>
        <alignment horizontal="center" vertical="center" readingOrder="0"/>
        <border outline="0">
          <left style="thin">
            <color indexed="64"/>
          </left>
          <right style="thin">
            <color indexed="64"/>
          </right>
          <top style="thin">
            <color indexed="64"/>
          </top>
          <bottom style="thin">
            <color indexed="64"/>
          </bottom>
        </border>
      </ndxf>
    </rcc>
    <rcc rId="0" sId="1" dxf="1">
      <nc r="B86" t="inlineStr">
        <is>
          <t>GR:4:4-06-02-575</t>
        </is>
      </nc>
      <ndxf>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C86" t="inlineStr">
        <is>
          <t>A.17.2</t>
        </is>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D86">
        <v>29704701</v>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E86" t="inlineStr">
        <is>
          <t>1-0100</t>
        </is>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F86">
        <v>575</v>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G86" t="inlineStr">
        <is>
          <t>PRODUCTO</t>
        </is>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H86">
        <v>29704702</v>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I86" t="inlineStr">
        <is>
          <t>ACTUALIZACIÓN DE INVENTARIOS DE LOS BIENES MUEBLES DEL DEPARTAMENTO DE CUNDINAMARCA</t>
        </is>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J86" t="inlineStr">
        <is>
          <t>Servicios de apoyo gerencial</t>
        </is>
      </nc>
      <ndxf>
        <font>
          <sz val="10"/>
          <color auto="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6">
        <v>80161500</v>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6" t="inlineStr">
        <is>
          <t>INVENTARIOS INSTITUCIONES EDUCATIVAS</t>
        </is>
      </nc>
      <ndxf>
        <font>
          <sz val="10"/>
          <color theme="1"/>
          <name val="Calibri"/>
          <scheme val="minor"/>
        </font>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M86" t="inlineStr">
        <is>
          <t>ENERO</t>
        </is>
      </nc>
      <ndxf>
        <font>
          <sz val="10"/>
          <color theme="1"/>
          <name val="Calibri"/>
          <scheme val="minor"/>
        </font>
        <numFmt numFmtId="19" formatCode="dd/mm/yyyy"/>
        <fill>
          <patternFill patternType="solid">
            <bgColor rgb="FF00B05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P86" t="inlineStr">
        <is>
          <t>RECURSOS ORDINARIOS</t>
        </is>
      </nc>
      <ndxf>
        <font>
          <sz val="10"/>
          <color theme="1"/>
          <name val="Calibri"/>
          <scheme val="minor"/>
        </font>
        <fill>
          <patternFill patternType="solid">
            <bgColor rgb="FF00B050"/>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s="1" dxf="1" numFmtId="34">
      <nc r="Q86">
        <v>375000000</v>
      </nc>
      <ndxf>
        <font>
          <sz val="10"/>
          <color theme="1"/>
          <name val="Calibri"/>
          <scheme val="minor"/>
        </font>
        <numFmt numFmtId="167" formatCode="_(&quot;$&quot;\ * #,##0.00_);_(&quot;$&quot;\ * \(#,##0.00\);_(&quot;$&quot;\ * &quot;-&quot;??_);_(@_)"/>
        <fill>
          <patternFill patternType="solid">
            <bgColor rgb="FF00B050"/>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86">
        <v>375000000</v>
      </nc>
      <ndxf>
        <font>
          <sz val="10"/>
          <color theme="1"/>
          <name val="Calibri"/>
          <scheme val="minor"/>
        </font>
        <numFmt numFmtId="167" formatCode="_(&quot;$&quot;\ * #,##0.00_);_(&quot;$&quot;\ * \(#,##0.00\);_(&quot;$&quot;\ * &quot;-&quot;??_);_(@_)"/>
        <fill>
          <patternFill patternType="solid">
            <bgColor rgb="FF00B050"/>
          </patternFill>
        </fill>
        <alignment wrapText="1" readingOrder="0"/>
        <border outline="0">
          <left style="thin">
            <color indexed="64"/>
          </left>
          <right style="thin">
            <color indexed="64"/>
          </right>
          <top style="thin">
            <color indexed="64"/>
          </top>
          <bottom style="thin">
            <color indexed="64"/>
          </bottom>
        </border>
        <protection locked="0"/>
      </ndxf>
    </rcc>
    <rcc rId="0" sId="1" dxf="1">
      <nc r="S86" t="inlineStr">
        <is>
          <t>NO</t>
        </is>
      </nc>
      <n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86" t="inlineStr">
        <is>
          <t>N/A</t>
        </is>
      </nc>
      <n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86" t="inlineStr">
        <is>
          <t>Secretaria General / Dirección de Bienes e Inventarios / Nestor Guerrero Neme</t>
        </is>
      </nc>
      <n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V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W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cc rId="0" sId="1" s="1" dxf="1">
      <nc r="X86">
        <f>+R86*30%</f>
      </nc>
      <ndxf>
        <font>
          <sz val="10"/>
          <color theme="1"/>
          <name val="Calibri"/>
          <scheme val="minor"/>
        </font>
        <numFmt numFmtId="166" formatCode="_(* #,##0_);_(* \(#,##0\);_(* &quot;-&quot;_);_(@_)"/>
        <fill>
          <patternFill patternType="solid">
            <bgColor rgb="FF00B050"/>
          </patternFill>
        </fill>
        <alignment wrapText="1" readingOrder="0"/>
        <border outline="0">
          <left style="thin">
            <color indexed="64"/>
          </left>
          <right style="thin">
            <color indexed="64"/>
          </right>
          <top style="thin">
            <color indexed="64"/>
          </top>
          <bottom style="thin">
            <color indexed="64"/>
          </bottom>
        </border>
      </ndxf>
    </rcc>
    <rfmt sheetId="1" sqref="Y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Z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cc rId="0" sId="1" s="1" dxf="1">
      <nc r="AA86">
        <f>+R86*30%</f>
      </nc>
      <ndxf>
        <font>
          <sz val="10"/>
          <color theme="1"/>
          <name val="Calibri"/>
          <scheme val="minor"/>
        </font>
        <numFmt numFmtId="166" formatCode="_(* #,##0_);_(* \(#,##0\);_(* &quot;-&quot;_);_(@_)"/>
        <fill>
          <patternFill patternType="solid">
            <bgColor rgb="FF00B050"/>
          </patternFill>
        </fill>
        <alignment wrapText="1" readingOrder="0"/>
        <border outline="0">
          <left style="thin">
            <color indexed="64"/>
          </left>
          <right style="thin">
            <color indexed="64"/>
          </right>
          <top style="thin">
            <color indexed="64"/>
          </top>
          <bottom style="thin">
            <color indexed="64"/>
          </bottom>
        </border>
      </ndxf>
    </rcc>
    <rfmt sheetId="1" sqref="AB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C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cc rId="0" sId="1" s="1" dxf="1">
      <nc r="AD86">
        <f>+R86*40%</f>
      </nc>
      <ndxf>
        <font>
          <sz val="10"/>
          <color theme="1"/>
          <name val="Calibri"/>
          <scheme val="minor"/>
        </font>
        <numFmt numFmtId="166" formatCode="_(* #,##0_);_(* \(#,##0\);_(* &quot;-&quot;_);_(@_)"/>
        <fill>
          <patternFill patternType="solid">
            <bgColor rgb="FF00B050"/>
          </patternFill>
        </fill>
        <alignment wrapText="1" readingOrder="0"/>
        <border outline="0">
          <left style="thin">
            <color indexed="64"/>
          </left>
          <right style="thin">
            <color indexed="64"/>
          </right>
          <top style="thin">
            <color indexed="64"/>
          </top>
          <bottom style="thin">
            <color indexed="64"/>
          </bottom>
        </border>
      </ndxf>
    </rcc>
    <rfmt sheetId="1" sqref="AE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F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G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H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I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J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K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L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M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N86" start="0" length="0">
      <dxf>
        <font>
          <sz val="10"/>
          <color theme="1"/>
          <name val="Calibri"/>
          <scheme val="minor"/>
        </font>
        <fill>
          <patternFill patternType="solid">
            <bgColor rgb="FF00B050"/>
          </patternFill>
        </fill>
        <alignment vertical="top" wrapText="1" readingOrder="0"/>
        <border outline="0">
          <left style="thin">
            <color indexed="64"/>
          </left>
          <right style="thin">
            <color indexed="64"/>
          </right>
          <top style="thin">
            <color indexed="64"/>
          </top>
          <bottom style="thin">
            <color indexed="64"/>
          </bottom>
        </border>
      </dxf>
    </rfmt>
    <rfmt sheetId="1" sqref="AO86" start="0" length="0">
      <dxf>
        <font>
          <sz val="10"/>
          <color theme="1"/>
          <name val="Calibri"/>
          <scheme val="minor"/>
        </font>
        <fill>
          <patternFill patternType="solid">
            <bgColor theme="0"/>
          </patternFill>
        </fill>
        <alignment vertical="top" wrapText="1" readingOrder="0"/>
      </dxf>
    </rfmt>
    <rfmt sheetId="1" sqref="AP86" start="0" length="0">
      <dxf>
        <font>
          <sz val="10"/>
          <color theme="1"/>
          <name val="Calibri"/>
          <scheme val="minor"/>
        </font>
        <fill>
          <patternFill patternType="solid">
            <bgColor theme="0"/>
          </patternFill>
        </fill>
        <alignment vertical="top" wrapText="1" readingOrder="0"/>
      </dxf>
    </rfmt>
  </rrc>
  <rrc rId="30099" sId="1" ref="A85:XFD85" action="deleteRow">
    <rfmt sheetId="1" xfDxf="1" sqref="A85:XFD85" start="0" length="0"/>
    <rfmt sheetId="1" sqref="A85" start="0" length="0">
      <dxf>
        <font>
          <b/>
          <sz val="12"/>
          <color auto="1"/>
          <name val="Calibri"/>
          <scheme val="minor"/>
        </font>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85" start="0" length="0">
      <dxf>
        <font>
          <b/>
          <sz val="12"/>
          <color auto="1"/>
          <name val="Calibri"/>
          <scheme val="minor"/>
        </font>
        <fill>
          <patternFill patternType="solid">
            <bgColor rgb="FFFFC00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85" start="0" length="0">
      <dxf>
        <font>
          <b/>
          <sz val="12"/>
          <color auto="1"/>
          <name val="Calibri"/>
          <scheme val="minor"/>
        </font>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D85" start="0" length="0">
      <dxf>
        <font>
          <b/>
          <sz val="12"/>
          <color auto="1"/>
          <name val="Calibri"/>
          <scheme val="minor"/>
        </font>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85" start="0" length="0">
      <dxf>
        <font>
          <b/>
          <sz val="10"/>
          <color auto="1"/>
          <name val="Calibri"/>
          <scheme val="minor"/>
        </font>
        <fill>
          <patternFill patternType="solid">
            <bgColor rgb="FFFFC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F85" start="0" length="0">
      <dxf>
        <font>
          <b/>
          <sz val="10"/>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G85" start="0" length="0">
      <dxf>
        <font>
          <b/>
          <sz val="10"/>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H85" start="0" length="0">
      <dxf>
        <font>
          <b/>
          <sz val="10"/>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I85" start="0" length="0">
      <dxf>
        <font>
          <b/>
          <sz val="10"/>
          <color auto="1"/>
          <name val="Calibri"/>
          <scheme val="minor"/>
        </font>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85" start="0" length="0">
      <dxf>
        <font>
          <b/>
          <sz val="10"/>
          <color auto="1"/>
          <name val="Calibri"/>
          <scheme val="minor"/>
        </font>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1" sqref="K85" start="0" length="0">
      <dxf>
        <font>
          <b/>
          <sz val="10"/>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L85" start="0" length="0">
      <dxf>
        <font>
          <sz val="10"/>
          <color auto="1"/>
          <name val="Calibri"/>
          <scheme val="minor"/>
        </font>
        <numFmt numFmtId="164" formatCode="&quot;$&quot;\ #,##0_);[Red]\(&quot;$&quot;\ #,##0\)"/>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85" start="0" length="0">
      <dxf>
        <font>
          <b/>
          <sz val="10"/>
          <color auto="1"/>
          <name val="Calibri"/>
          <scheme val="minor"/>
        </font>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85" start="0" length="0">
      <dxf>
        <font>
          <b/>
          <sz val="10"/>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O85" start="0" length="0">
      <dxf>
        <font>
          <b/>
          <sz val="10"/>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P85" start="0" length="0">
      <dxf>
        <font>
          <b/>
          <sz val="10"/>
          <color theme="1"/>
          <name val="Calibri"/>
          <scheme val="minor"/>
        </font>
        <numFmt numFmtId="35" formatCode="_-* #,##0.00\ _€_-;\-* #,##0.00\ _€_-;_-* &quot;-&quot;??\ _€_-;_-@_-"/>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1" sqref="Q85" start="0" length="0">
      <dxf>
        <font>
          <b/>
          <sz val="10"/>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R85" start="0" length="0">
      <dxf>
        <font>
          <b/>
          <sz val="10"/>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S85" start="0" length="0">
      <dxf>
        <font>
          <b/>
          <sz val="10"/>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T85" start="0" length="0">
      <dxf>
        <font>
          <b/>
          <sz val="10"/>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U85" start="0" length="0">
      <dxf>
        <font>
          <b/>
          <sz val="10"/>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V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W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X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Y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Z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A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B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C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D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E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F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G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H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I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J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K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L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M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N85" start="0" length="0">
      <dxf>
        <font>
          <b/>
          <sz val="10"/>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qref="AO85" start="0" length="0">
      <dxf>
        <fill>
          <patternFill patternType="solid">
            <bgColor theme="0"/>
          </patternFill>
        </fill>
      </dxf>
    </rfmt>
    <rfmt sheetId="1" sqref="AP85" start="0" length="0">
      <dxf>
        <fill>
          <patternFill patternType="solid">
            <bgColor theme="0"/>
          </patternFill>
        </fill>
      </dxf>
    </rfmt>
  </rrc>
  <rfmt sheetId="1" sqref="A37:XFD37">
    <dxf>
      <fill>
        <patternFill patternType="none">
          <bgColor auto="1"/>
        </patternFill>
      </fill>
    </dxf>
  </rfmt>
  <rfmt sheetId="1" sqref="J37:U37">
    <dxf>
      <fill>
        <patternFill patternType="solid">
          <bgColor theme="8" tint="0.59999389629810485"/>
        </patternFill>
      </fill>
    </dxf>
  </rfmt>
  <rrc rId="30100" sId="1" ref="A41:XFD41" action="deleteRow">
    <rfmt sheetId="1" xfDxf="1" sqref="A41:XFD41" start="0" length="0">
      <dxf>
        <font>
          <b/>
        </font>
        <fill>
          <patternFill patternType="solid">
            <bgColor rgb="FF92D050"/>
          </patternFill>
        </fill>
      </dxf>
    </rfmt>
    <rfmt sheetId="1" sqref="A41" start="0" length="0">
      <dxf>
        <font>
          <sz val="10"/>
        </font>
        <alignment horizontal="center" vertical="center" wrapText="1" readingOrder="0"/>
        <border outline="0">
          <left style="thin">
            <color indexed="64"/>
          </left>
          <right style="thin">
            <color indexed="64"/>
          </right>
          <top style="thin">
            <color indexed="64"/>
          </top>
          <bottom style="thin">
            <color indexed="64"/>
          </bottom>
        </border>
      </dxf>
    </rfmt>
    <rfmt sheetId="1" sqref="B41" start="0" length="0">
      <dxf>
        <font>
          <sz val="10"/>
        </font>
        <alignment horizontal="center" vertical="center" wrapText="1" readingOrder="0"/>
        <border outline="0">
          <left style="thin">
            <color indexed="64"/>
          </left>
          <right style="thin">
            <color indexed="64"/>
          </right>
          <top style="thin">
            <color indexed="64"/>
          </top>
          <bottom style="thin">
            <color indexed="64"/>
          </bottom>
        </border>
      </dxf>
    </rfmt>
    <rfmt sheetId="1" sqref="C41" start="0" length="0">
      <dxf>
        <font>
          <sz val="10"/>
        </font>
        <alignment horizontal="right" vertical="center" wrapText="1" readingOrder="0"/>
        <border outline="0">
          <left style="thin">
            <color indexed="64"/>
          </left>
          <right style="thin">
            <color indexed="64"/>
          </right>
          <top style="thin">
            <color indexed="64"/>
          </top>
          <bottom style="thin">
            <color indexed="64"/>
          </bottom>
        </border>
      </dxf>
    </rfmt>
    <rfmt sheetId="1" sqref="D41" start="0" length="0">
      <dxf>
        <font>
          <sz val="10"/>
        </font>
        <alignment horizontal="right" vertical="center" wrapText="1" readingOrder="0"/>
        <border outline="0">
          <left style="thin">
            <color indexed="64"/>
          </left>
          <right style="thin">
            <color indexed="64"/>
          </right>
          <top style="thin">
            <color indexed="64"/>
          </top>
          <bottom style="thin">
            <color indexed="64"/>
          </bottom>
        </border>
      </dxf>
    </rfmt>
    <rfmt sheetId="1" sqref="E41" start="0" length="0">
      <dxf>
        <font>
          <sz val="10"/>
        </font>
        <alignment horizontal="right" vertical="center" wrapText="1" readingOrder="0"/>
        <border outline="0">
          <left style="thin">
            <color indexed="64"/>
          </left>
          <right style="thin">
            <color indexed="64"/>
          </right>
          <top style="thin">
            <color indexed="64"/>
          </top>
          <bottom style="thin">
            <color indexed="64"/>
          </bottom>
        </border>
      </dxf>
    </rfmt>
    <rfmt sheetId="1" sqref="F41" start="0" length="0">
      <dxf>
        <font>
          <sz val="10"/>
        </font>
        <alignment vertical="top" wrapText="1" readingOrder="0"/>
        <border outline="0">
          <left style="thin">
            <color indexed="64"/>
          </left>
          <right style="thin">
            <color indexed="64"/>
          </right>
          <top style="thin">
            <color indexed="64"/>
          </top>
          <bottom style="thin">
            <color indexed="64"/>
          </bottom>
        </border>
      </dxf>
    </rfmt>
    <rfmt sheetId="1" sqref="G41" start="0" length="0">
      <dxf>
        <font>
          <sz val="10"/>
        </font>
        <alignment vertical="top" wrapText="1" readingOrder="0"/>
        <border outline="0">
          <left style="thin">
            <color indexed="64"/>
          </left>
          <right style="thin">
            <color indexed="64"/>
          </right>
          <top style="thin">
            <color indexed="64"/>
          </top>
          <bottom style="thin">
            <color indexed="64"/>
          </bottom>
        </border>
      </dxf>
    </rfmt>
    <rfmt sheetId="1" sqref="H41" start="0" length="0">
      <dxf>
        <font>
          <sz val="10"/>
        </font>
        <alignment vertical="top" wrapText="1" readingOrder="0"/>
        <border outline="0">
          <left style="thin">
            <color indexed="64"/>
          </left>
          <right style="thin">
            <color indexed="64"/>
          </right>
          <top style="thin">
            <color indexed="64"/>
          </top>
          <bottom style="thin">
            <color indexed="64"/>
          </bottom>
        </border>
      </dxf>
    </rfmt>
    <rfmt sheetId="1" sqref="I41" start="0" length="0">
      <dxf>
        <font>
          <sz val="10"/>
        </font>
        <alignment horizontal="center" vertical="center" wrapText="1" readingOrder="0"/>
        <border outline="0">
          <left style="thin">
            <color indexed="64"/>
          </left>
          <right style="thin">
            <color indexed="64"/>
          </right>
          <top style="thin">
            <color indexed="64"/>
          </top>
          <bottom style="thin">
            <color indexed="64"/>
          </bottom>
        </border>
      </dxf>
    </rfmt>
    <rfmt sheetId="1" sqref="J41" start="0" length="0">
      <dxf>
        <font>
          <b val="0"/>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K41" start="0" length="0">
      <dxf>
        <font>
          <b val="0"/>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L41" start="0" length="0">
      <dxf>
        <font>
          <b val="0"/>
          <color auto="1"/>
        </font>
        <alignment horizontal="center" vertical="center" wrapText="1" readingOrder="0"/>
        <border outline="0">
          <left style="thin">
            <color indexed="64"/>
          </left>
          <right style="thin">
            <color indexed="64"/>
          </right>
          <top style="thin">
            <color indexed="64"/>
          </top>
          <bottom style="thin">
            <color indexed="64"/>
          </bottom>
        </border>
      </dxf>
    </rfmt>
    <rfmt sheetId="1" sqref="M41" start="0" length="0">
      <dxf>
        <font>
          <b val="0"/>
          <sz val="11"/>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fmt sheetId="1" sqref="N41" start="0" length="0">
      <dxf>
        <font>
          <b val="0"/>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O41" start="0" length="0">
      <dxf>
        <font>
          <b val="0"/>
          <sz val="11"/>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P41" start="0" length="0">
      <dxf>
        <font>
          <b val="0"/>
          <sz val="11"/>
          <color theme="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Q41" start="0" length="0">
      <dxf>
        <font>
          <b val="0"/>
          <sz val="11"/>
          <color theme="0"/>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R41" start="0" length="0">
      <dxf>
        <font>
          <b val="0"/>
          <sz val="10"/>
          <color theme="1"/>
          <name val="Calibri"/>
          <scheme val="minor"/>
        </font>
        <numFmt numFmtId="167" formatCode="_(&quot;$&quot;\ * #,##0.00_);_(&quot;$&quot;\ * \(#,##0.00\);_(&quot;$&quot;\ * &quot;-&quot;??_);_(@_)"/>
        <alignment horizontal="right" vertical="center" wrapText="1" readingOrder="0"/>
        <border outline="0">
          <left style="thin">
            <color indexed="64"/>
          </left>
          <right style="thin">
            <color indexed="64"/>
          </right>
          <top style="thin">
            <color indexed="64"/>
          </top>
          <bottom style="thin">
            <color indexed="64"/>
          </bottom>
        </border>
      </dxf>
    </rfmt>
    <rfmt sheetId="1" sqref="S41" start="0" length="0">
      <dxf>
        <font>
          <b val="0"/>
          <sz val="11"/>
          <color theme="1"/>
          <name val="Calibri"/>
          <scheme val="minor"/>
        </font>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T41" start="0" length="0">
      <dxf>
        <font>
          <b val="0"/>
          <sz val="11"/>
          <color theme="1"/>
          <name val="Calibri"/>
          <scheme val="minor"/>
        </font>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U41" start="0" length="0">
      <dxf>
        <font>
          <b val="0"/>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V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W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X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Y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Z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A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B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C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D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E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F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G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H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I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J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K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L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M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N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fmt sheetId="1" sqref="AO41" start="0" length="0">
      <dxf>
        <font>
          <b val="0"/>
          <sz val="11"/>
          <color theme="1"/>
          <name val="Calibri"/>
          <scheme val="minor"/>
        </font>
        <alignment vertical="top" wrapText="1" readingOrder="0"/>
        <border outline="0">
          <right style="thin">
            <color auto="1"/>
          </right>
          <top style="thin">
            <color auto="1"/>
          </top>
          <bottom style="thin">
            <color auto="1"/>
          </bottom>
        </border>
      </dxf>
    </rfmt>
    <rfmt sheetId="1" sqref="AP41" start="0" length="0">
      <dxf>
        <font>
          <b val="0"/>
          <sz val="11"/>
          <color theme="1"/>
          <name val="Calibri"/>
          <scheme val="minor"/>
        </font>
        <alignment vertical="top" wrapText="1" readingOrder="0"/>
        <border outline="0">
          <left style="thin">
            <color indexed="64"/>
          </left>
          <right style="thin">
            <color indexed="64"/>
          </right>
          <top style="thin">
            <color indexed="64"/>
          </top>
          <bottom style="thin">
            <color indexed="64"/>
          </bottom>
        </border>
      </dxf>
    </rfmt>
  </rrc>
  <rrc rId="30101" sId="1" ref="A41:XFD41" action="insertRow"/>
  <rfmt sheetId="1" sqref="A41:XFD41">
    <dxf>
      <fill>
        <patternFill patternType="none">
          <bgColor auto="1"/>
        </patternFill>
      </fill>
    </dxf>
  </rfmt>
  <rcc rId="30102" sId="1" odxf="1" dxf="1">
    <nc r="A41" t="inlineStr">
      <is>
        <t>GENERAL</t>
      </is>
    </nc>
    <odxf>
      <font>
        <b/>
        <sz val="10"/>
      </font>
      <protection locked="1"/>
    </odxf>
    <ndxf>
      <font>
        <b val="0"/>
        <sz val="10"/>
      </font>
      <protection locked="0"/>
    </ndxf>
  </rcc>
  <rcc rId="30103" sId="1" odxf="1" dxf="1">
    <nc r="B41" t="inlineStr">
      <is>
        <t>GR:1:2-02-01</t>
      </is>
    </nc>
    <odxf>
      <font>
        <b/>
        <sz val="10"/>
      </font>
      <numFmt numFmtId="0" formatCode="General"/>
      <alignment wrapText="1" readingOrder="0"/>
    </odxf>
    <ndxf>
      <font>
        <b val="0"/>
        <sz val="12"/>
        <color auto="1"/>
      </font>
      <numFmt numFmtId="30" formatCode="@"/>
      <alignment wrapText="0" readingOrder="0"/>
    </ndxf>
  </rcc>
  <rfmt sheetId="1" sqref="C41" start="0" length="0">
    <dxf>
      <font>
        <b val="0"/>
        <i/>
        <sz val="10"/>
        <color auto="1"/>
      </font>
      <numFmt numFmtId="30" formatCode="@"/>
      <alignment horizontal="center" wrapText="0" readingOrder="0"/>
    </dxf>
  </rfmt>
  <rcc rId="30104" sId="1">
    <nc r="C41" t="inlineStr">
      <is>
        <t>V.F. 1.2.2.11</t>
      </is>
    </nc>
  </rcc>
  <rcc rId="30105" sId="1" odxf="1" dxf="1">
    <nc r="D41" t="inlineStr">
      <is>
        <t>999999</t>
      </is>
    </nc>
    <odxf>
      <font>
        <b/>
        <i val="0"/>
        <sz val="10"/>
      </font>
      <numFmt numFmtId="0" formatCode="General"/>
      <alignment horizontal="right" wrapText="1" readingOrder="0"/>
    </odxf>
    <ndxf>
      <font>
        <b val="0"/>
        <i/>
        <sz val="10"/>
        <color auto="1"/>
      </font>
      <numFmt numFmtId="30" formatCode="@"/>
      <alignment horizontal="center" wrapText="0" readingOrder="0"/>
    </ndxf>
  </rcc>
  <rcc rId="30106" sId="1" odxf="1" dxf="1">
    <nc r="E41" t="inlineStr">
      <is>
        <t>1-0100</t>
      </is>
    </nc>
    <odxf>
      <font>
        <b/>
        <i val="0"/>
        <sz val="10"/>
      </font>
      <numFmt numFmtId="0" formatCode="General"/>
      <alignment horizontal="right" wrapText="1" readingOrder="0"/>
    </odxf>
    <ndxf>
      <font>
        <b val="0"/>
        <i/>
        <sz val="10"/>
        <color auto="1"/>
      </font>
      <numFmt numFmtId="30" formatCode="@"/>
      <alignment horizontal="center" wrapText="0" readingOrder="0"/>
    </ndxf>
  </rcc>
  <rrc rId="30107" sId="1" ref="A42:XFD42" action="insertRow"/>
  <rcc rId="30108" sId="1">
    <nc r="A42" t="inlineStr">
      <is>
        <t>GENERAL</t>
      </is>
    </nc>
  </rcc>
  <rcc rId="30109" sId="1">
    <nc r="B42" t="inlineStr">
      <is>
        <t>GR:1:2-02-01</t>
      </is>
    </nc>
  </rcc>
  <rcc rId="30110" sId="1">
    <nc r="C42" t="inlineStr">
      <is>
        <t>V.F. 1.2.2.11</t>
      </is>
    </nc>
  </rcc>
  <rcc rId="30111" sId="1">
    <nc r="D42" t="inlineStr">
      <is>
        <t>999999</t>
      </is>
    </nc>
  </rcc>
  <rcc rId="30112" sId="1">
    <nc r="E42" t="inlineStr">
      <is>
        <t>1-0100</t>
      </is>
    </nc>
  </rcc>
  <rcc rId="30113" sId="1" odxf="1" dxf="1">
    <nc r="J41" t="inlineStr">
      <is>
        <t xml:space="preserve">Suministros para aseos / Servicios de limpieza de edificios
</t>
      </is>
    </nc>
    <odxf>
      <font>
        <sz val="11"/>
        <color theme="1"/>
        <name val="Calibri"/>
        <scheme val="minor"/>
      </font>
    </odxf>
    <ndxf>
      <font>
        <sz val="11"/>
        <color auto="1"/>
        <name val="Calibri"/>
        <scheme val="minor"/>
      </font>
    </ndxf>
  </rcc>
  <rcc rId="30114" sId="1" odxf="1" dxf="1">
    <nc r="K41" t="inlineStr">
      <is>
        <t xml:space="preserve">47131700 76111501 </t>
      </is>
    </nc>
    <odxf>
      <font>
        <sz val="11"/>
        <color theme="1"/>
        <name val="Calibri"/>
        <scheme val="minor"/>
      </font>
    </odxf>
    <ndxf>
      <font>
        <sz val="11"/>
        <color auto="1"/>
        <name val="Calibri"/>
        <scheme val="minor"/>
      </font>
    </ndxf>
  </rcc>
  <rcc rId="30115" sId="1" odxf="1" dxf="1">
    <nc r="L41" t="inlineStr">
      <is>
        <t>PRESTACION DEL SERVICIO DE ASEO CON SUMINISTROS INCLUIDOS Y DE CAFETERIA  SIN SUMINISTROS INCLUIDOS EN LA SEDE ADMINISTRATIVA DE LA GOBERNACIÓN DE CUNDINAMARCA Y DEMÀS SEDES O BIENES INMUEBLES DE SU PROPIEDAD DESCRITOS EN EL ALCANCE DEL CONTRATO.</t>
      </is>
    </nc>
    <odxf>
      <alignment horizontal="center" readingOrder="0"/>
    </odxf>
    <ndxf>
      <alignment horizontal="left" readingOrder="0"/>
    </ndxf>
  </rcc>
  <rcc rId="30116" sId="1" odxf="1" dxf="1">
    <nc r="J42" t="inlineStr">
      <is>
        <t>Servicios de vigilancia</t>
      </is>
    </nc>
    <odxf>
      <font>
        <sz val="11"/>
        <color theme="1"/>
        <name val="Calibri"/>
        <scheme val="minor"/>
      </font>
    </odxf>
    <ndxf>
      <font>
        <sz val="11"/>
        <color auto="1"/>
        <name val="Calibri"/>
        <scheme val="minor"/>
      </font>
    </ndxf>
  </rcc>
  <rcc rId="30117" sId="1" odxf="1" dxf="1">
    <nc r="K42">
      <v>92101501</v>
    </nc>
    <odxf>
      <font>
        <sz val="11"/>
        <color theme="1"/>
        <name val="Calibri"/>
        <scheme val="minor"/>
      </font>
    </odxf>
    <ndxf>
      <font>
        <sz val="11"/>
        <color auto="1"/>
        <name val="Calibri"/>
        <scheme val="minor"/>
      </font>
    </ndxf>
  </rcc>
  <rcc rId="30118" sId="1">
    <nc r="L42" t="inlineStr">
      <is>
        <t>CONTRATAR LA PRESTACIÓN DE SERVICIOS DE VIGILANCIA Y SEGURIDAD PRIVADA MODALIDAD CON ARMAS Y MEDIOS TECNOLÓGICOS, PARA LOS BIENES MUEBLES E INMUEBLES DE PROPIEDAD DEL DEPARTAMENTO DE CUNDINAMARCA Y EN AQUELLOS POR LOS CUALES SEA LEGALMENTE RESPONSABLE, UBICADOS EN BOGOTÁ D.C. Y MUNICIPIOS DEL DEPARTAMENTO.</t>
      </is>
    </nc>
  </rcc>
  <rrc rId="30119" sId="1" ref="A43:XFD43" action="insertRow"/>
  <rfmt sheetId="1" sqref="A43:AN43">
    <dxf>
      <fill>
        <patternFill patternType="solid">
          <bgColor rgb="FF7030A0"/>
        </patternFill>
      </fill>
    </dxf>
  </rfmt>
  <rcc rId="30120" sId="1">
    <nc r="M41" t="inlineStr">
      <is>
        <t>ENERO</t>
      </is>
    </nc>
  </rcc>
  <rcc rId="30121" sId="1">
    <nc r="M42" t="inlineStr">
      <is>
        <t>ENERO</t>
      </is>
    </nc>
  </rcc>
  <rcc rId="30122" sId="1">
    <nc r="N42" t="inlineStr">
      <is>
        <t>2 MESES</t>
      </is>
    </nc>
  </rcc>
  <rcc rId="30123" sId="1">
    <nc r="N41" t="inlineStr">
      <is>
        <t>2 MESES</t>
      </is>
    </nc>
  </rcc>
  <rcc rId="30124" sId="1" odxf="1" dxf="1">
    <nc r="P41" t="inlineStr">
      <is>
        <t>RECURSOS CORRIENTES</t>
      </is>
    </nc>
    <odxf>
      <numFmt numFmtId="167" formatCode="_(&quot;$&quot;\ * #,##0.00_);_(&quot;$&quot;\ * \(#,##0.00\);_(&quot;$&quot;\ * &quot;-&quot;??_);_(@_)"/>
    </odxf>
    <ndxf>
      <numFmt numFmtId="0" formatCode="General"/>
    </ndxf>
  </rcc>
  <rcc rId="30125" sId="1" odxf="1" dxf="1">
    <nc r="P42" t="inlineStr">
      <is>
        <t>RECURSOS CORRIENTES</t>
      </is>
    </nc>
    <odxf>
      <numFmt numFmtId="167" formatCode="_(&quot;$&quot;\ * #,##0.00_);_(&quot;$&quot;\ * \(#,##0.00\);_(&quot;$&quot;\ * &quot;-&quot;??_);_(@_)"/>
    </odxf>
    <ndxf>
      <numFmt numFmtId="0" formatCode="General"/>
    </ndxf>
  </rcc>
  <rfmt sheetId="1" sqref="Q41:R42" start="0" length="2147483647">
    <dxf>
      <font>
        <color auto="1"/>
      </font>
    </dxf>
  </rfmt>
  <rcc rId="30126" sId="1" numFmtId="34">
    <nc r="Q41">
      <v>191302560</v>
    </nc>
  </rcc>
  <rcc rId="30127" sId="1" numFmtId="34">
    <nc r="Q42">
      <v>382626144</v>
    </nc>
  </rcc>
  <rcc rId="30128" sId="1" odxf="1" dxf="1" numFmtId="34">
    <nc r="R41">
      <v>191302560</v>
    </nc>
    <odxf>
      <font>
        <sz val="10"/>
        <color auto="1"/>
      </font>
      <alignment horizontal="right" readingOrder="0"/>
    </odxf>
    <ndxf>
      <font>
        <sz val="10"/>
        <color auto="1"/>
      </font>
      <alignment horizontal="center" readingOrder="0"/>
    </ndxf>
  </rcc>
  <rcc rId="30129" sId="1" odxf="1" dxf="1" numFmtId="34">
    <nc r="R42">
      <v>382626144</v>
    </nc>
    <odxf>
      <font>
        <sz val="10"/>
        <color auto="1"/>
      </font>
      <alignment horizontal="right" readingOrder="0"/>
    </odxf>
    <ndxf>
      <font>
        <sz val="10"/>
        <color auto="1"/>
      </font>
      <alignment horizontal="center" readingOrder="0"/>
    </ndxf>
  </rcc>
  <rcc rId="30130" sId="1" odxf="1" dxf="1">
    <nc r="S41" t="inlineStr">
      <is>
        <t>NO</t>
      </is>
    </nc>
    <odxf>
      <numFmt numFmtId="171" formatCode="_(&quot;$&quot;\ * #,##0_);_(&quot;$&quot;\ * \(#,##0\);_(&quot;$&quot;\ * &quot;-&quot;??_);_(@_)"/>
    </odxf>
    <ndxf>
      <numFmt numFmtId="0" formatCode="General"/>
    </ndxf>
  </rcc>
  <rcc rId="30131" sId="1" odxf="1" dxf="1">
    <nc r="T41" t="inlineStr">
      <is>
        <t>N/A</t>
      </is>
    </nc>
    <odxf>
      <numFmt numFmtId="171" formatCode="_(&quot;$&quot;\ * #,##0_);_(&quot;$&quot;\ * \(#,##0\);_(&quot;$&quot;\ * &quot;-&quot;??_);_(@_)"/>
    </odxf>
    <ndxf>
      <numFmt numFmtId="0" formatCode="General"/>
    </ndxf>
  </rcc>
  <rcc rId="30132" sId="1">
    <nc r="U41" t="inlineStr">
      <is>
        <t>Secretaria General - Dirección Administrativa</t>
      </is>
    </nc>
  </rcc>
  <rcc rId="30133" sId="1" odxf="1" dxf="1">
    <nc r="S42" t="inlineStr">
      <is>
        <t>NO</t>
      </is>
    </nc>
    <odxf>
      <numFmt numFmtId="171" formatCode="_(&quot;$&quot;\ * #,##0_);_(&quot;$&quot;\ * \(#,##0\);_(&quot;$&quot;\ * &quot;-&quot;??_);_(@_)"/>
    </odxf>
    <ndxf>
      <numFmt numFmtId="0" formatCode="General"/>
    </ndxf>
  </rcc>
  <rcc rId="30134" sId="1" odxf="1" dxf="1">
    <nc r="T42" t="inlineStr">
      <is>
        <t>N/A</t>
      </is>
    </nc>
    <odxf>
      <numFmt numFmtId="171" formatCode="_(&quot;$&quot;\ * #,##0_);_(&quot;$&quot;\ * \(#,##0\);_(&quot;$&quot;\ * &quot;-&quot;??_);_(@_)"/>
    </odxf>
    <ndxf>
      <numFmt numFmtId="0" formatCode="General"/>
    </ndxf>
  </rcc>
  <rcc rId="30135" sId="1">
    <nc r="U42" t="inlineStr">
      <is>
        <t>Secretaria General - Dirección Administrativa</t>
      </is>
    </nc>
  </rcc>
  <rfmt sheetId="1" sqref="J41:U42">
    <dxf>
      <fill>
        <patternFill patternType="solid">
          <bgColor theme="8" tint="0.59999389629810485"/>
        </patternFill>
      </fill>
    </dxf>
  </rfmt>
  <rcc rId="30136" sId="1">
    <nc r="K46">
      <v>43233205</v>
    </nc>
  </rcc>
  <rcc rId="30137" sId="1">
    <nc r="J46" t="inlineStr">
      <is>
        <t>Software de seguridad de transacciones y de protección contra virus</t>
      </is>
    </nc>
  </rcc>
  <rfmt sheetId="1" sqref="J46">
    <dxf>
      <alignment wrapText="1" readingOrder="0"/>
    </dxf>
  </rfmt>
  <rcc rId="30138" sId="1">
    <nc r="K47">
      <v>43233501</v>
    </nc>
  </rcc>
  <rcc rId="30139" sId="1">
    <nc r="J47" t="inlineStr">
      <is>
        <t>Software de correo electronico</t>
      </is>
    </nc>
  </rcc>
  <rfmt sheetId="1" sqref="K47">
    <dxf>
      <alignment horizontal="center" readingOrder="0"/>
    </dxf>
  </rfmt>
  <rrc rId="30140" sId="1" ref="A56:XFD56" action="insertRow"/>
  <rfmt sheetId="1" sqref="A56:XFD56">
    <dxf>
      <fill>
        <patternFill patternType="none">
          <bgColor auto="1"/>
        </patternFill>
      </fill>
    </dxf>
  </rfmt>
  <rcc rId="30141" sId="1" odxf="1" dxf="1">
    <nc r="A56" t="inlineStr">
      <is>
        <t xml:space="preserve">GENERAL </t>
      </is>
    </nc>
    <odxf>
      <font>
        <sz val="12"/>
        <color theme="0"/>
      </font>
      <numFmt numFmtId="30" formatCode="@"/>
      <alignment wrapText="0" readingOrder="0"/>
      <protection locked="1"/>
    </odxf>
    <ndxf>
      <font>
        <sz val="10"/>
        <color theme="0"/>
      </font>
      <numFmt numFmtId="0" formatCode="General"/>
      <alignment wrapText="1" readingOrder="0"/>
      <protection locked="0"/>
    </ndxf>
  </rcc>
  <rcc rId="30142" sId="1" odxf="1" dxf="1">
    <nc r="B56" t="inlineStr">
      <is>
        <t>GR:1:2-02-09</t>
      </is>
    </nc>
    <odxf>
      <font>
        <i val="0"/>
        <sz val="12"/>
        <color theme="0"/>
      </font>
    </odxf>
    <ndxf>
      <font>
        <i/>
        <sz val="10"/>
        <color auto="1"/>
      </font>
    </ndxf>
  </rcc>
  <rfmt sheetId="1" sqref="C56" start="0" length="0">
    <dxf>
      <font>
        <i/>
        <sz val="10"/>
        <color auto="1"/>
      </font>
    </dxf>
  </rfmt>
  <rcc rId="30143" sId="1" odxf="1" dxf="1">
    <nc r="D56" t="inlineStr">
      <is>
        <t>999999</t>
      </is>
    </nc>
    <odxf>
      <font>
        <i val="0"/>
        <sz val="12"/>
        <color theme="0"/>
      </font>
    </odxf>
    <ndxf>
      <font>
        <i/>
        <sz val="10"/>
        <color auto="1"/>
      </font>
    </ndxf>
  </rcc>
  <rcc rId="30144" sId="1" odxf="1" dxf="1">
    <nc r="E56" t="inlineStr">
      <is>
        <t>1-0100</t>
      </is>
    </nc>
    <odxf>
      <font>
        <sz val="10"/>
        <color theme="0"/>
      </font>
    </odxf>
    <ndxf>
      <font>
        <sz val="10"/>
        <color auto="1"/>
      </font>
    </ndxf>
  </rcc>
  <rcc rId="30145" sId="1">
    <nc r="C56" t="inlineStr">
      <is>
        <t>V.F. 1.2.2.5</t>
      </is>
    </nc>
  </rcc>
  <rcc rId="30146" sId="1" odxf="1" dxf="1">
    <nc r="J56" t="inlineStr">
      <is>
        <t>Alquiler y arrendamiento de propiedades o
edificaciones</t>
      </is>
    </nc>
    <odxf>
      <font>
        <sz val="10"/>
        <color theme="0"/>
      </font>
    </odxf>
    <ndxf>
      <font>
        <sz val="10"/>
        <color theme="0"/>
      </font>
    </ndxf>
  </rcc>
  <rcc rId="30147" sId="1" odxf="1" dxf="1">
    <nc r="K56">
      <v>80131500</v>
    </nc>
    <odxf>
      <font>
        <sz val="10"/>
        <color theme="0"/>
      </font>
    </odxf>
    <ndxf>
      <font>
        <sz val="10"/>
        <color theme="0"/>
      </font>
    </ndxf>
  </rcc>
  <rcc rId="30148" sId="1" odxf="1" dxf="1">
    <nc r="L56" t="inlineStr">
      <is>
        <t xml:space="preserve">EL ARRENDADOR ENTREGARA EN CALIDAD DE ARRENDAMIENTO AL ARRENDATARIO LOS BIENES INMUEBLES (LOCALES Y OFICINAS) DONDE FUNCIONA LA SEDE ADMINISTRATIVA DE LA GOBERNACIÓN DE CUNDINAMARCA SEGÚN IDENTIFICACIÓN DE UBICACIÓN, AREA Y OCUPANTE QUE SE RELACIONA EN EL ANEXO UNICO, QUE FORMA PARTE INTEGRAL DEL PRESENTE CONTRATO. </t>
      </is>
    </nc>
    <odxf>
      <font>
        <sz val="10"/>
        <color theme="0"/>
      </font>
    </odxf>
    <ndxf>
      <font>
        <sz val="10"/>
        <color theme="0"/>
      </font>
    </ndxf>
  </rcc>
  <rcc rId="30149" sId="1">
    <nc r="M56" t="inlineStr">
      <is>
        <t>ENERO</t>
      </is>
    </nc>
  </rcc>
  <rfmt sheetId="1" sqref="M56:U56" start="0" length="2147483647">
    <dxf>
      <font>
        <color auto="1"/>
      </font>
    </dxf>
  </rfmt>
  <rcc rId="30150" sId="1">
    <nc r="N56" t="inlineStr">
      <is>
        <t>2 MESES</t>
      </is>
    </nc>
  </rcc>
  <rcc rId="30151" sId="1">
    <nc r="O56" t="inlineStr">
      <is>
        <t>DIRECTA</t>
      </is>
    </nc>
  </rcc>
  <rcc rId="30152" sId="1">
    <nc r="P56" t="inlineStr">
      <is>
        <t>RECURSOS CORRIENTES</t>
      </is>
    </nc>
  </rcc>
  <rcc rId="30153" sId="1" odxf="1" s="1" dxf="1" numFmtId="34">
    <nc r="Q56">
      <v>658144164</v>
    </nc>
    <ndxf>
      <numFmt numFmtId="171" formatCode="_(&quot;$&quot;\ * #,##0_);_(&quot;$&quot;\ * \(#,##0\);_(&quot;$&quot;\ * &quot;-&quot;??_);_(@_)"/>
    </ndxf>
  </rcc>
  <rcc rId="30154" sId="1" numFmtId="34">
    <nc r="R56">
      <v>658144164</v>
    </nc>
  </rcc>
  <rcc rId="30155" sId="1" odxf="1" dxf="1">
    <nc r="S56" t="inlineStr">
      <is>
        <t>NO</t>
      </is>
    </nc>
    <odxf>
      <font>
        <sz val="10"/>
        <color auto="1"/>
      </font>
    </odxf>
    <ndxf>
      <font>
        <sz val="10"/>
        <color auto="1"/>
      </font>
    </ndxf>
  </rcc>
  <rcc rId="30156" sId="1" odxf="1" dxf="1">
    <nc r="T56" t="inlineStr">
      <is>
        <t>N/A</t>
      </is>
    </nc>
    <odxf>
      <font>
        <sz val="10"/>
        <color auto="1"/>
      </font>
    </odxf>
    <ndxf>
      <font>
        <sz val="10"/>
        <color auto="1"/>
      </font>
    </ndxf>
  </rcc>
  <rcc rId="30157" sId="1" odxf="1" dxf="1">
    <nc r="U56" t="inlineStr">
      <is>
        <t>Secretaria General - Dirección de Servicios Administrativos</t>
      </is>
    </nc>
    <odxf>
      <font>
        <sz val="10"/>
        <color auto="1"/>
      </font>
      <numFmt numFmtId="171" formatCode="_(&quot;$&quot;\ * #,##0_);_(&quot;$&quot;\ * \(#,##0\);_(&quot;$&quot;\ * &quot;-&quot;??_);_(@_)"/>
    </odxf>
    <ndxf>
      <font>
        <sz val="10"/>
        <color auto="1"/>
      </font>
      <numFmt numFmtId="0" formatCode="General"/>
    </ndxf>
  </rcc>
  <rcc rId="30158" sId="1">
    <nc r="U54" t="inlineStr">
      <is>
        <t>Secretaria General - Dirección de Servicios Administrativos</t>
      </is>
    </nc>
  </rcc>
  <rfmt sheetId="1" sqref="J56:U56">
    <dxf>
      <fill>
        <patternFill patternType="solid">
          <bgColor theme="8" tint="0.59999389629810485"/>
        </patternFill>
      </fill>
    </dxf>
  </rfmt>
  <rrc rId="30159" sId="1" ref="A64:XFD64" action="insertRow"/>
  <rfmt sheetId="1" sqref="A64:XFD64">
    <dxf>
      <fill>
        <patternFill>
          <bgColor theme="8" tint="0.59999389629810485"/>
        </patternFill>
      </fill>
    </dxf>
  </rfmt>
  <rfmt sheetId="1" sqref="A64:XFD64">
    <dxf>
      <fill>
        <patternFill patternType="none">
          <bgColor auto="1"/>
        </patternFill>
      </fill>
    </dxf>
  </rfmt>
  <rcc rId="30160" sId="1" odxf="1" dxf="1">
    <nc r="A64" t="inlineStr">
      <is>
        <t>GENERAL</t>
      </is>
    </nc>
    <odxf>
      <font>
        <b/>
        <sz val="12"/>
      </font>
      <protection locked="1"/>
    </odxf>
    <ndxf>
      <font>
        <b val="0"/>
        <sz val="10"/>
      </font>
      <protection locked="0"/>
    </ndxf>
  </rcc>
  <rcc rId="30161" sId="1" odxf="1" dxf="1">
    <nc r="B64" t="inlineStr">
      <is>
        <t>GR:1:2-02-12</t>
      </is>
    </nc>
    <odxf>
      <font>
        <b/>
        <i val="0"/>
        <sz val="12"/>
      </font>
      <numFmt numFmtId="0" formatCode="General"/>
      <alignment wrapText="1" readingOrder="0"/>
    </odxf>
    <ndxf>
      <font>
        <b val="0"/>
        <i/>
        <sz val="10"/>
        <color auto="1"/>
      </font>
      <numFmt numFmtId="30" formatCode="@"/>
      <alignment wrapText="0" readingOrder="0"/>
    </ndxf>
  </rcc>
  <rfmt sheetId="1" sqref="C64" start="0" length="0">
    <dxf>
      <font>
        <b val="0"/>
        <i/>
        <sz val="10"/>
        <color auto="1"/>
      </font>
      <numFmt numFmtId="30" formatCode="@"/>
      <alignment horizontal="center" wrapText="0" readingOrder="0"/>
    </dxf>
  </rfmt>
  <rcc rId="30162" sId="1" odxf="1" dxf="1">
    <nc r="D64" t="inlineStr">
      <is>
        <t>999999</t>
      </is>
    </nc>
    <odxf>
      <font>
        <b/>
        <i val="0"/>
        <sz val="12"/>
      </font>
      <numFmt numFmtId="0" formatCode="General"/>
      <alignment horizontal="right" wrapText="1" readingOrder="0"/>
    </odxf>
    <ndxf>
      <font>
        <b val="0"/>
        <i/>
        <sz val="10"/>
        <color auto="1"/>
      </font>
      <numFmt numFmtId="30" formatCode="@"/>
      <alignment horizontal="center" wrapText="0" readingOrder="0"/>
    </ndxf>
  </rcc>
  <rcc rId="30163" sId="1" odxf="1" dxf="1">
    <nc r="E64" t="inlineStr">
      <is>
        <t>1-0100</t>
      </is>
    </nc>
    <odxf>
      <font>
        <b/>
        <i val="0"/>
        <sz val="10"/>
      </font>
      <numFmt numFmtId="0" formatCode="General"/>
      <alignment horizontal="right" wrapText="1" readingOrder="0"/>
    </odxf>
    <ndxf>
      <font>
        <b val="0"/>
        <i/>
        <sz val="10"/>
        <color auto="1"/>
      </font>
      <numFmt numFmtId="30" formatCode="@"/>
      <alignment horizontal="center" wrapText="0" readingOrder="0"/>
    </ndxf>
  </rcc>
  <rrc rId="30164" sId="1" ref="A65:XFD65" action="insertRow"/>
  <rfmt sheetId="1" sqref="A65:AN65">
    <dxf>
      <fill>
        <patternFill patternType="solid">
          <bgColor rgb="FF7030A0"/>
        </patternFill>
      </fill>
    </dxf>
  </rfmt>
  <rcc rId="30165" sId="1">
    <nc r="C64" t="inlineStr">
      <is>
        <t>V.F. 1.2.2.2</t>
      </is>
    </nc>
  </rcc>
  <rcc rId="30166" sId="1" odxf="1" dxf="1">
    <nc r="J64" t="inlineStr">
      <is>
        <t>Publicidad en periodicos</t>
      </is>
    </nc>
    <odxf>
      <font>
        <b/>
        <sz val="10"/>
      </font>
      <alignment horizontal="left" vertical="top" readingOrder="0"/>
    </odxf>
    <ndxf>
      <font>
        <b val="0"/>
        <sz val="10"/>
      </font>
      <alignment horizontal="center" vertical="center" readingOrder="0"/>
    </ndxf>
  </rcc>
  <rcc rId="30167" sId="1" odxf="1" dxf="1">
    <nc r="K64">
      <v>82101504</v>
    </nc>
    <odxf>
      <font>
        <b/>
        <sz val="10"/>
      </font>
      <numFmt numFmtId="167" formatCode="_(&quot;$&quot;\ * #,##0.00_);_(&quot;$&quot;\ * \(#,##0.00\);_(&quot;$&quot;\ * &quot;-&quot;??_);_(@_)"/>
      <alignment horizontal="general" vertical="top" readingOrder="0"/>
    </odxf>
    <ndxf>
      <font>
        <b val="0"/>
        <sz val="10"/>
      </font>
      <numFmt numFmtId="0" formatCode="General"/>
      <alignment horizontal="center" vertical="center" readingOrder="0"/>
    </ndxf>
  </rcc>
  <rcc rId="30168" sId="1" odxf="1" s="1" dxf="1">
    <nc r="L64" t="inlineStr">
      <is>
        <t>REALIZAR EL DISEÑO. DIAGRAMACIÓN, DIGITACIÓN Y CORRECCIÓN DE LA GACETA DEPARTAMENTAL</t>
      </is>
    </nc>
    <odxf>
      <font>
        <b val="0"/>
        <i val="0"/>
        <strike val="0"/>
        <condense val="0"/>
        <extend val="0"/>
        <outline val="0"/>
        <shadow val="0"/>
        <u val="none"/>
        <vertAlign val="baseline"/>
        <sz val="10"/>
        <color theme="1"/>
        <name val="Calibri"/>
        <scheme val="minor"/>
      </font>
      <numFmt numFmtId="167" formatCode="_(&quot;$&quot;\ * #,##0.00_);_(&quot;$&quot;\ * \(#,##0.00\);_(&quot;$&quot;\ *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0"/>
        <color auto="1"/>
        <name val="Calibri"/>
        <scheme val="minor"/>
      </font>
      <numFmt numFmtId="0" formatCode="General"/>
    </ndxf>
  </rcc>
  <rfmt sheetId="1" sqref="J64:U64">
    <dxf>
      <fill>
        <patternFill patternType="solid">
          <bgColor theme="8" tint="0.59999389629810485"/>
        </patternFill>
      </fill>
    </dxf>
  </rfmt>
  <rcc rId="30169" sId="1">
    <nc r="M64" t="inlineStr">
      <is>
        <t>ENERO</t>
      </is>
    </nc>
  </rcc>
  <rcc rId="30170" sId="1">
    <nc r="N64" t="inlineStr">
      <is>
        <t>2 MESES</t>
      </is>
    </nc>
  </rcc>
  <rfmt sheetId="1" sqref="O64" start="0" length="0">
    <dxf>
      <font>
        <sz val="10"/>
        <color rgb="FFFF0000"/>
      </font>
      <numFmt numFmtId="0" formatCode="General"/>
      <fill>
        <patternFill patternType="none">
          <bgColor indexed="65"/>
        </patternFill>
      </fill>
      <alignment horizontal="center" vertical="center" readingOrder="0"/>
    </dxf>
  </rfmt>
  <rcc rId="30171" sId="1" odxf="1" s="1" dxf="1">
    <nc r="O64" t="inlineStr">
      <is>
        <t>DIRECTA</t>
      </is>
    </nc>
    <ndxf>
      <font>
        <sz val="11"/>
        <color auto="1"/>
        <name val="Calibri"/>
        <scheme val="minor"/>
      </font>
      <numFmt numFmtId="167" formatCode="_(&quot;$&quot;\ * #,##0.00_);_(&quot;$&quot;\ * \(#,##0.00\);_(&quot;$&quot;\ * &quot;-&quot;??_);_(@_)"/>
      <fill>
        <patternFill patternType="solid">
          <bgColor theme="8" tint="0.59999389629810485"/>
        </patternFill>
      </fill>
      <alignment horizontal="general" vertical="bottom" readingOrder="0"/>
    </ndxf>
  </rcc>
  <rcc rId="30172" sId="1">
    <nc r="P64" t="inlineStr">
      <is>
        <t>RECURSOS CORRIENTES</t>
      </is>
    </nc>
  </rcc>
  <rfmt sheetId="1" sqref="N64:P64">
    <dxf>
      <alignment horizontal="center" readingOrder="0"/>
    </dxf>
  </rfmt>
  <rfmt sheetId="1" sqref="N64:P64">
    <dxf>
      <alignment vertical="center" readingOrder="0"/>
    </dxf>
  </rfmt>
  <rcc rId="30173" sId="1" numFmtId="34">
    <nc r="Q64">
      <v>16888888</v>
    </nc>
  </rcc>
  <rcc rId="30174" sId="1" numFmtId="34">
    <nc r="R64">
      <v>16888888</v>
    </nc>
  </rcc>
  <rcc rId="30175" sId="1" odxf="1" dxf="1">
    <nc r="S64" t="inlineStr">
      <is>
        <t>NO</t>
      </is>
    </nc>
    <ndxf>
      <font>
        <sz val="10"/>
        <color rgb="FF0070C0"/>
      </font>
      <numFmt numFmtId="0" formatCode="General"/>
      <alignment horizontal="center" vertical="center" readingOrder="0"/>
    </ndxf>
  </rcc>
  <rcc rId="30176" sId="1" odxf="1" dxf="1">
    <nc r="T64" t="inlineStr">
      <is>
        <t>N/A</t>
      </is>
    </nc>
    <ndxf>
      <numFmt numFmtId="0" formatCode="General"/>
      <alignment horizontal="center" vertical="center" readingOrder="0"/>
    </ndxf>
  </rcc>
  <rcc rId="30177" sId="1" odxf="1" dxf="1">
    <nc r="U64" t="inlineStr">
      <is>
        <t>Secretaria General - Dirección de Servicios Administrativos</t>
      </is>
    </nc>
    <odxf>
      <numFmt numFmtId="167" formatCode="_(&quot;$&quot;\ * #,##0.00_);_(&quot;$&quot;\ * \(#,##0.00\);_(&quot;$&quot;\ * &quot;-&quot;??_);_(@_)"/>
      <alignment horizontal="general" vertical="top" readingOrder="0"/>
    </odxf>
    <ndxf>
      <numFmt numFmtId="0" formatCode="General"/>
      <alignment horizontal="center" vertical="center" readingOrder="0"/>
    </ndxf>
  </rcc>
  <rfmt sheetId="1" sqref="Q64:R64">
    <dxf>
      <alignment horizontal="center" readingOrder="0"/>
    </dxf>
  </rfmt>
  <rfmt sheetId="1" sqref="Q64:R64">
    <dxf>
      <alignment vertical="center" readingOrder="0"/>
    </dxf>
  </rfmt>
  <rrc rId="30178" sId="1" ref="A69:XFD69" action="insertRow"/>
  <rfmt sheetId="1" sqref="A69:XFD69">
    <dxf>
      <fill>
        <patternFill patternType="none">
          <bgColor auto="1"/>
        </patternFill>
      </fill>
    </dxf>
  </rfmt>
  <rcc rId="30179" sId="1" odxf="1" dxf="1">
    <nc r="A69" t="inlineStr">
      <is>
        <t>GENERAL</t>
      </is>
    </nc>
    <odxf>
      <font>
        <b/>
        <sz val="12"/>
        <color auto="1"/>
      </font>
      <protection locked="1"/>
    </odxf>
    <ndxf>
      <font>
        <b val="0"/>
        <sz val="10"/>
        <color auto="1"/>
      </font>
      <protection locked="0"/>
    </ndxf>
  </rcc>
  <rcc rId="30180" sId="1" odxf="1" dxf="1">
    <nc r="B69" t="inlineStr">
      <is>
        <t>GR:1:2-02-15</t>
      </is>
    </nc>
    <odxf>
      <font>
        <b/>
        <i val="0"/>
        <sz val="12"/>
        <color auto="1"/>
      </font>
      <numFmt numFmtId="0" formatCode="General"/>
      <alignment wrapText="1" readingOrder="0"/>
    </odxf>
    <ndxf>
      <font>
        <b val="0"/>
        <i/>
        <sz val="10"/>
        <color auto="1"/>
      </font>
      <numFmt numFmtId="30" formatCode="@"/>
      <alignment wrapText="0" readingOrder="0"/>
    </ndxf>
  </rcc>
  <rfmt sheetId="1" sqref="C69" start="0" length="0">
    <dxf>
      <font>
        <b val="0"/>
        <i/>
        <sz val="10"/>
        <color auto="1"/>
      </font>
      <numFmt numFmtId="30" formatCode="@"/>
      <alignment wrapText="0" readingOrder="0"/>
    </dxf>
  </rfmt>
  <rcc rId="30181" sId="1" odxf="1" dxf="1">
    <nc r="D69" t="inlineStr">
      <is>
        <t>999999</t>
      </is>
    </nc>
    <odxf>
      <font>
        <b/>
        <i val="0"/>
        <sz val="12"/>
        <color auto="1"/>
      </font>
      <numFmt numFmtId="0" formatCode="General"/>
      <alignment wrapText="1" readingOrder="0"/>
    </odxf>
    <ndxf>
      <font>
        <b val="0"/>
        <i/>
        <sz val="10"/>
        <color auto="1"/>
      </font>
      <numFmt numFmtId="30" formatCode="@"/>
      <alignment wrapText="0" readingOrder="0"/>
    </ndxf>
  </rcc>
  <rcc rId="30182" sId="1" odxf="1" dxf="1">
    <nc r="E69" t="inlineStr">
      <is>
        <t>1-0100</t>
      </is>
    </nc>
    <odxf>
      <font>
        <b/>
        <i val="0"/>
        <sz val="10"/>
        <color auto="1"/>
      </font>
      <numFmt numFmtId="0" formatCode="General"/>
      <alignment wrapText="1" readingOrder="0"/>
    </odxf>
    <ndxf>
      <font>
        <b val="0"/>
        <i/>
        <sz val="10"/>
        <color auto="1"/>
      </font>
      <numFmt numFmtId="30" formatCode="@"/>
      <alignment wrapText="0" readingOrder="0"/>
    </ndxf>
  </rcc>
  <rcc rId="30183" sId="1">
    <nc r="C69" t="inlineStr">
      <is>
        <t>V.F 1.2.2.19</t>
      </is>
    </nc>
  </rcc>
  <rcc rId="30184" sId="1" odxf="1" dxf="1">
    <nc r="J69" t="inlineStr">
      <is>
        <t>Servicio de abastecimiento de combustible para vehiculos</t>
      </is>
    </nc>
    <odxf>
      <font>
        <b/>
        <sz val="10"/>
      </font>
    </odxf>
    <ndxf>
      <font>
        <b val="0"/>
        <sz val="10"/>
      </font>
    </ndxf>
  </rcc>
  <rcc rId="30185" sId="1" odxf="1" dxf="1">
    <nc r="K69">
      <v>78181701</v>
    </nc>
    <odxf>
      <font>
        <b/>
        <sz val="10"/>
      </font>
    </odxf>
    <ndxf>
      <font>
        <b val="0"/>
        <sz val="10"/>
      </font>
    </ndxf>
  </rcc>
  <rcc rId="30186" sId="1" odxf="1" s="1" dxf="1">
    <nc r="L69" t="inlineStr">
      <is>
        <t>EL DEPARTAMENTO DE CUNDINAMARCA REQUIERE CONTRATAR EL SUMINISTRO DE COMBUSTIBLE, GASOLINA CORRIENTE, EXTRA Y ACPM PARA LOS VEHICULOS, MOTOCICLETAS, PLANTAS ELECTRICAS DE SU PROPIEDAD O AL SERVICIO DE LA ENTIDAD O PARA AQUELLOS VEHÍCULOS POR LOS QUE LLEGASE A SER RESPONSABLE</t>
      </is>
    </nc>
    <odxf>
      <font>
        <b val="0"/>
        <i val="0"/>
        <strike val="0"/>
        <condense val="0"/>
        <extend val="0"/>
        <outline val="0"/>
        <shadow val="0"/>
        <u val="none"/>
        <vertAlign val="baseline"/>
        <sz val="10"/>
        <color auto="1"/>
        <name val="Calibri"/>
        <scheme val="minor"/>
      </font>
      <numFmt numFmtId="167" formatCode="_(&quot;$&quot;\ * #,##0.00_);_(&quot;$&quot;\ * \(#,##0.00\);_(&quot;$&quot;\ *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0" formatCode="General"/>
    </ndxf>
  </rcc>
  <rcc rId="30187" sId="1" odxf="1" dxf="1">
    <nc r="M69" t="inlineStr">
      <is>
        <t>ENERO</t>
      </is>
    </nc>
    <odxf>
      <numFmt numFmtId="19" formatCode="dd/mm/yyyy"/>
      <fill>
        <patternFill patternType="none">
          <bgColor indexed="65"/>
        </patternFill>
      </fill>
    </odxf>
    <ndxf>
      <numFmt numFmtId="0" formatCode="General"/>
      <fill>
        <patternFill patternType="solid">
          <bgColor theme="8" tint="0.59999389629810485"/>
        </patternFill>
      </fill>
    </ndxf>
  </rcc>
  <rcc rId="30188" sId="1" odxf="1" dxf="1">
    <nc r="N69" t="inlineStr">
      <is>
        <t>2 MESES</t>
      </is>
    </nc>
    <odxf>
      <numFmt numFmtId="0" formatCode="General"/>
      <fill>
        <patternFill patternType="none">
          <bgColor indexed="65"/>
        </patternFill>
      </fill>
    </odxf>
    <ndxf>
      <numFmt numFmtId="35" formatCode="_-* #,##0.00\ _€_-;\-* #,##0.00\ _€_-;_-* &quot;-&quot;??\ _€_-;_-@_-"/>
      <fill>
        <patternFill patternType="solid">
          <bgColor theme="8" tint="0.59999389629810485"/>
        </patternFill>
      </fill>
    </ndxf>
  </rcc>
  <rfmt sheetId="1" s="1" sqref="O69" start="0" length="0">
    <dxf>
      <font>
        <sz val="11"/>
        <color auto="1"/>
        <name val="Calibri"/>
        <scheme val="minor"/>
      </font>
      <numFmt numFmtId="167" formatCode="_(&quot;$&quot;\ * #,##0.00_);_(&quot;$&quot;\ * \(#,##0.00\);_(&quot;$&quot;\ * &quot;-&quot;??_);_(@_)"/>
      <fill>
        <patternFill patternType="solid">
          <bgColor theme="8" tint="0.59999389629810485"/>
        </patternFill>
      </fill>
    </dxf>
  </rfmt>
  <rcc rId="30189" sId="1" odxf="1" dxf="1">
    <nc r="P69" t="inlineStr">
      <is>
        <t>RECURSOS CORRIENTES</t>
      </is>
    </nc>
    <odxf>
      <fill>
        <patternFill patternType="none">
          <bgColor indexed="65"/>
        </patternFill>
      </fill>
      <alignment horizontal="general" vertical="top" readingOrder="0"/>
    </odxf>
    <ndxf>
      <fill>
        <patternFill patternType="solid">
          <bgColor theme="8" tint="0.59999389629810485"/>
        </patternFill>
      </fill>
      <alignment horizontal="center" vertical="center" readingOrder="0"/>
    </ndxf>
  </rcc>
  <rfmt sheetId="1" sqref="J69:U69">
    <dxf>
      <fill>
        <patternFill>
          <bgColor theme="8" tint="0.59999389629810485"/>
        </patternFill>
      </fill>
    </dxf>
  </rfmt>
  <rcc rId="30190" sId="1" numFmtId="34">
    <nc r="Q69">
      <v>141038244</v>
    </nc>
  </rcc>
  <rcc rId="30191" sId="1" numFmtId="34">
    <nc r="R69">
      <v>141038244</v>
    </nc>
  </rcc>
  <rcc rId="30192" sId="1">
    <nc r="S69" t="inlineStr">
      <is>
        <t>NO</t>
      </is>
    </nc>
  </rcc>
  <rcc rId="30193" sId="1" odxf="1" dxf="1">
    <nc r="T69" t="inlineStr">
      <is>
        <t>N/A</t>
      </is>
    </nc>
    <odxf>
      <font>
        <sz val="10"/>
        <color auto="1"/>
      </font>
    </odxf>
    <ndxf>
      <font>
        <sz val="10"/>
        <color auto="1"/>
      </font>
    </ndxf>
  </rcc>
  <rcc rId="30194" sId="1">
    <nc r="U69" t="inlineStr">
      <is>
        <t>Secretaria General - Dirección de Servicios Administrativos</t>
      </is>
    </nc>
  </rcc>
  <rrc rId="30195" sId="1" ref="A77:XFD77" action="insertRow"/>
  <rrc rId="30196" sId="1" ref="A77:XFD77" action="insertRow"/>
  <rfmt sheetId="1" sqref="A77:XFD77">
    <dxf>
      <fill>
        <patternFill patternType="none">
          <bgColor auto="1"/>
        </patternFill>
      </fill>
    </dxf>
  </rfmt>
  <rcc rId="30197" sId="1" odxf="1" dxf="1">
    <nc r="A77" t="inlineStr">
      <is>
        <t>GENERAL</t>
      </is>
    </nc>
    <odxf>
      <font>
        <sz val="12"/>
      </font>
      <protection locked="1"/>
    </odxf>
    <ndxf>
      <font>
        <sz val="10"/>
      </font>
      <protection locked="0"/>
    </ndxf>
  </rcc>
  <rcc rId="30198" sId="1" odxf="1" dxf="1">
    <nc r="B77" t="inlineStr">
      <is>
        <t>GR:1:2-02-17</t>
      </is>
    </nc>
    <odxf>
      <font>
        <i val="0"/>
        <sz val="12"/>
      </font>
      <numFmt numFmtId="0" formatCode="General"/>
      <alignment wrapText="1" readingOrder="0"/>
    </odxf>
    <ndxf>
      <font>
        <i/>
        <sz val="10"/>
        <color auto="1"/>
      </font>
      <numFmt numFmtId="30" formatCode="@"/>
      <alignment wrapText="0" readingOrder="0"/>
    </ndxf>
  </rcc>
  <rfmt sheetId="1" sqref="C77" start="0" length="0">
    <dxf>
      <font>
        <i/>
        <sz val="10"/>
        <color auto="1"/>
      </font>
      <numFmt numFmtId="30" formatCode="@"/>
      <alignment horizontal="center" wrapText="0" readingOrder="0"/>
    </dxf>
  </rfmt>
  <rcc rId="30199" sId="1" odxf="1" dxf="1">
    <nc r="D77" t="inlineStr">
      <is>
        <t>999999</t>
      </is>
    </nc>
    <odxf>
      <font>
        <i val="0"/>
        <sz val="12"/>
      </font>
      <numFmt numFmtId="0" formatCode="General"/>
      <alignment horizontal="right" wrapText="1" readingOrder="0"/>
    </odxf>
    <ndxf>
      <font>
        <i/>
        <sz val="10"/>
        <color auto="1"/>
      </font>
      <numFmt numFmtId="30" formatCode="@"/>
      <alignment horizontal="center" wrapText="0" readingOrder="0"/>
    </ndxf>
  </rcc>
  <rcc rId="30200" sId="1" odxf="1" dxf="1">
    <nc r="E77" t="inlineStr">
      <is>
        <t>1-0100</t>
      </is>
    </nc>
    <odxf>
      <font>
        <i val="0"/>
        <sz val="10"/>
      </font>
      <numFmt numFmtId="0" formatCode="General"/>
      <alignment horizontal="right" wrapText="1" readingOrder="0"/>
    </odxf>
    <ndxf>
      <font>
        <i/>
        <sz val="10"/>
        <color auto="1"/>
      </font>
      <numFmt numFmtId="30" formatCode="@"/>
      <alignment horizontal="center" wrapText="0" readingOrder="0"/>
    </ndxf>
  </rcc>
  <rfmt sheetId="1" sqref="F77" start="0" length="0">
    <dxf>
      <protection locked="0"/>
    </dxf>
  </rfmt>
  <rfmt sheetId="1" sqref="G77" start="0" length="0">
    <dxf>
      <protection locked="0"/>
    </dxf>
  </rfmt>
  <rfmt sheetId="1" sqref="H77" start="0" length="0">
    <dxf>
      <protection locked="0"/>
    </dxf>
  </rfmt>
  <rfmt sheetId="1" sqref="I77" start="0" length="0">
    <dxf>
      <protection locked="0"/>
    </dxf>
  </rfmt>
  <rcc rId="30201" sId="1" odxf="1" dxf="1">
    <nc r="J77" t="inlineStr">
      <is>
        <t>Servicios de envío, recogida o entrega de correo</t>
      </is>
    </nc>
    <odxf>
      <alignment horizontal="left" vertical="top" readingOrder="0"/>
    </odxf>
    <ndxf>
      <alignment horizontal="center" vertical="center" readingOrder="0"/>
    </ndxf>
  </rcc>
  <rcc rId="30202" sId="1" odxf="1" dxf="1">
    <nc r="K77">
      <v>78102203</v>
    </nc>
    <odxf>
      <alignment horizontal="general" vertical="top" readingOrder="0"/>
    </odxf>
    <ndxf>
      <alignment horizontal="center" vertical="center" readingOrder="0"/>
    </ndxf>
  </rcc>
  <rcc rId="30203" sId="1">
    <nc r="C77" t="inlineStr">
      <is>
        <t>V.F. 1.2.2.19</t>
      </is>
    </nc>
  </rcc>
  <rfmt sheetId="1" sqref="J77:U77">
    <dxf>
      <fill>
        <patternFill patternType="solid">
          <bgColor theme="8" tint="0.59999389629810485"/>
        </patternFill>
      </fill>
    </dxf>
  </rfmt>
  <rcc rId="30204" sId="1" odxf="1" s="1" dxf="1">
    <nc r="L77" t="inlineStr">
      <is>
        <t xml:space="preserve">
CONTRATAR EL SERVICIO DE CORREO Y MENSAJERÍA EXPRESA PARA TRAMITAR LA CORRESPONDENCIA, ASÍ COMO LOS REQUERIMIENTOS DE IMPOSICIÓN DE NOTIFICACIONES REMITIDOS POR LAS DEPENDENCIAS DEL SECTOR CENTRAL DE LA GOBERNACIÓN DE CUNDINAMARCA.
</t>
      </is>
    </nc>
    <odxf>
      <font>
        <b val="0"/>
        <i val="0"/>
        <strike val="0"/>
        <condense val="0"/>
        <extend val="0"/>
        <outline val="0"/>
        <shadow val="0"/>
        <u val="none"/>
        <vertAlign val="baseline"/>
        <sz val="10"/>
        <color theme="1"/>
        <name val="Calibri"/>
        <scheme val="minor"/>
      </font>
      <numFmt numFmtId="167" formatCode="_(&quot;$&quot;\ * #,##0.00_);_(&quot;$&quot;\ * \(#,##0.00\);_(&quot;$&quot;\ * &quot;-&quot;??_);_(@_)"/>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0" formatCode="General"/>
      <fill>
        <patternFill patternType="none">
          <bgColor indexed="65"/>
        </patternFill>
      </fill>
    </ndxf>
  </rcc>
  <rcc rId="30205" sId="1">
    <nc r="M77" t="inlineStr">
      <is>
        <t>ENERO</t>
      </is>
    </nc>
  </rcc>
  <rcc rId="30206" sId="1">
    <nc r="N77" t="inlineStr">
      <is>
        <t>2 MESES</t>
      </is>
    </nc>
  </rcc>
  <rfmt sheetId="1" sqref="N77:O77">
    <dxf>
      <alignment vertical="center" readingOrder="0"/>
    </dxf>
  </rfmt>
  <rfmt sheetId="1" sqref="N77:O77">
    <dxf>
      <alignment horizontal="center" readingOrder="0"/>
    </dxf>
  </rfmt>
  <rcc rId="30207" sId="1">
    <nc r="O41" t="inlineStr">
      <is>
        <t>ACUERDO MARCO</t>
      </is>
    </nc>
  </rcc>
  <rcc rId="30208" sId="1">
    <nc r="O42" t="inlineStr">
      <is>
        <t>SELECCIÓN ABREVIADA DE MENOR CUANTÍA</t>
      </is>
    </nc>
  </rcc>
  <rcc rId="30209" sId="1">
    <nc r="O69" t="inlineStr">
      <is>
        <t>ACUERDO MARCO</t>
      </is>
    </nc>
  </rcc>
  <rcc rId="30210" sId="1">
    <nc r="O77" t="inlineStr">
      <is>
        <t>SELECCIÓN ABRECIADA MENOR CUANTÍA</t>
      </is>
    </nc>
  </rcc>
  <rcc rId="30211" sId="1">
    <nc r="P77" t="inlineStr">
      <is>
        <t>RECURSOS CORRIENTES</t>
      </is>
    </nc>
  </rcc>
  <rfmt sheetId="1" sqref="P77">
    <dxf>
      <alignment vertical="center" readingOrder="0"/>
    </dxf>
  </rfmt>
  <rfmt sheetId="1" sqref="P77">
    <dxf>
      <alignment horizontal="center" readingOrder="0"/>
    </dxf>
  </rfmt>
  <rcc rId="30212" sId="1" odxf="1" dxf="1">
    <nc r="S77" t="inlineStr">
      <is>
        <t>NO</t>
      </is>
    </nc>
    <odxf>
      <numFmt numFmtId="167" formatCode="_(&quot;$&quot;\ * #,##0.00_);_(&quot;$&quot;\ * \(#,##0.00\);_(&quot;$&quot;\ * &quot;-&quot;??_);_(@_)"/>
      <alignment horizontal="general" vertical="top" readingOrder="0"/>
    </odxf>
    <ndxf>
      <numFmt numFmtId="0" formatCode="General"/>
      <alignment horizontal="center" vertical="center" readingOrder="0"/>
    </ndxf>
  </rcc>
  <rcc rId="30213" sId="1" odxf="1" dxf="1">
    <nc r="T77" t="inlineStr">
      <is>
        <t>N/A</t>
      </is>
    </nc>
    <odxf>
      <alignment horizontal="general" vertical="top" readingOrder="0"/>
    </odxf>
    <ndxf>
      <alignment horizontal="center" vertical="center" readingOrder="0"/>
    </ndxf>
  </rcc>
  <rcc rId="30214" sId="1" odxf="1" dxf="1">
    <nc r="U77" t="inlineStr">
      <is>
        <t>Secretaría General  - Dirección de Gestión Documental</t>
      </is>
    </nc>
    <odxf>
      <font>
        <sz val="10"/>
      </font>
      <fill>
        <patternFill patternType="solid">
          <bgColor theme="8" tint="0.59999389629810485"/>
        </patternFill>
      </fill>
      <alignment horizontal="general" vertical="top" readingOrder="0"/>
    </odxf>
    <ndxf>
      <font>
        <sz val="10"/>
        <color auto="1"/>
      </font>
      <fill>
        <patternFill patternType="none">
          <bgColor indexed="65"/>
        </patternFill>
      </fill>
      <alignment horizontal="center" vertical="center" readingOrder="0"/>
    </ndxf>
  </rcc>
  <rfmt sheetId="1" sqref="U77">
    <dxf>
      <fill>
        <patternFill patternType="solid">
          <bgColor theme="8" tint="0.59999389629810485"/>
        </patternFill>
      </fill>
    </dxf>
  </rfmt>
  <rfmt sheetId="1" sqref="Q77:R77">
    <dxf>
      <alignment vertical="center" readingOrder="0"/>
    </dxf>
  </rfmt>
  <rfmt sheetId="1" sqref="Q77:R77">
    <dxf>
      <alignment horizontal="center" readingOrder="0"/>
    </dxf>
  </rfmt>
  <rfmt sheetId="1" sqref="L77">
    <dxf>
      <fill>
        <patternFill patternType="solid">
          <bgColor theme="8" tint="0.59999389629810485"/>
        </patternFill>
      </fill>
    </dxf>
  </rfmt>
  <rcc rId="30215" sId="1" numFmtId="34">
    <nc r="Q77">
      <v>110000000</v>
    </nc>
  </rcc>
  <rcc rId="30216" sId="1" numFmtId="34">
    <nc r="R77">
      <v>110000000</v>
    </nc>
  </rcc>
  <rcv guid="{B8F9BE5B-3007-463E-9E6E-C1CC1E78165A}" action="delete"/>
  <rdn rId="0" localSheetId="1" customView="1" name="Z_B8F9BE5B_3007_463E_9E6E_C1CC1E78165A_.wvu.FilterData" hidden="1" oldHidden="1">
    <formula>'PAA 2018 SG'!$A$10:$BM$39</formula>
    <oldFormula>'PAA 2018 SG'!$A$10:$BM$39</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220" sId="1">
    <oc r="M96" t="inlineStr">
      <is>
        <t>ITEM</t>
      </is>
    </oc>
    <nc r="M96"/>
  </rcc>
  <rcc rId="30221" sId="1">
    <oc r="N96" t="inlineStr">
      <is>
        <t>ELEMENTO</t>
      </is>
    </oc>
    <nc r="N96"/>
  </rcc>
  <rcc rId="30222" sId="1">
    <oc r="O96" t="inlineStr">
      <is>
        <t>CANTIDAD</t>
      </is>
    </oc>
    <nc r="O96"/>
  </rcc>
  <rcc rId="30223" sId="1">
    <oc r="P96" t="inlineStr">
      <is>
        <t>VALOR UNITARIO</t>
      </is>
    </oc>
    <nc r="P96"/>
  </rcc>
  <rcc rId="30224" sId="1">
    <oc r="Q96" t="inlineStr">
      <is>
        <t>VALOR TOTAL</t>
      </is>
    </oc>
    <nc r="Q96"/>
  </rcc>
  <rfmt sheetId="1" sqref="M95:Q96">
    <dxf>
      <fill>
        <patternFill patternType="none">
          <bgColor auto="1"/>
        </patternFill>
      </fill>
    </dxf>
  </rfmt>
  <rcc rId="30225" sId="1">
    <nc r="A93" t="inlineStr">
      <is>
        <t>GENERAL</t>
      </is>
    </nc>
  </rcc>
  <rcc rId="30226" sId="1">
    <nc r="B93" t="inlineStr">
      <is>
        <t>GR4: 4-06-01-558</t>
      </is>
    </nc>
  </rcc>
  <rfmt sheetId="1" sqref="C93">
    <dxf>
      <alignment vertical="center" readingOrder="0"/>
    </dxf>
  </rfmt>
  <rfmt sheetId="1" sqref="C93">
    <dxf>
      <alignment horizontal="center" readingOrder="0"/>
    </dxf>
  </rfmt>
  <rcc rId="30227" sId="1" odxf="1" s="1" dxf="1">
    <nc r="D93">
      <v>29707605</v>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hair">
          <color indexed="64"/>
        </top>
        <bottom style="hair">
          <color indexed="64"/>
        </bottom>
      </border>
    </ndxf>
  </rcc>
  <rcc rId="30228" sId="1" odxf="1" s="1" dxf="1">
    <nc r="E93" t="inlineStr">
      <is>
        <t>1-0100</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hair">
          <color indexed="64"/>
        </top>
        <bottom style="hair">
          <color indexed="64"/>
        </bottom>
      </border>
    </ndxf>
  </rcc>
  <rcc rId="30229" sId="1">
    <nc r="L93" t="inlineStr">
      <is>
        <t xml:space="preserve">CONTRATAR EL SERVICIO DE CONTACT CENTER PARA LA GOBERNACIÓN DE CUNDINAMARCA CON EL FIN DE ATENDER LOS REQUERIMIENTOS DE LA CIUDADANIA EN GENERAL </t>
      </is>
    </nc>
  </rcc>
  <rfmt sheetId="1" sqref="L93">
    <dxf>
      <alignment wrapText="1" readingOrder="0"/>
    </dxf>
  </rfmt>
  <rcc rId="30230" sId="1" odxf="1" dxf="1">
    <nc r="J93" t="inlineStr">
      <is>
        <t>Servicios de asistencia telefónica - Servicios de conferencia telefónica - Servicio de respuesta de voz interactiva</t>
      </is>
    </nc>
    <odxf>
      <font>
        <sz val="11"/>
        <color theme="1"/>
        <name val="Calibri"/>
        <scheme val="minor"/>
      </font>
      <fill>
        <patternFill patternType="none">
          <bgColor indexed="65"/>
        </patternFill>
      </fill>
      <alignment horizontal="general" vertical="bottom" wrapText="0" readingOrder="0"/>
      <border outline="0">
        <left/>
        <right/>
        <top/>
        <bottom/>
      </border>
      <protection locked="1"/>
    </odxf>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30231" sId="1" odxf="1" dxf="1">
    <nc r="K93" t="inlineStr">
      <is>
        <t>83111505 83111506 83111510</t>
      </is>
    </nc>
    <odxf>
      <font>
        <sz val="11"/>
        <color theme="1"/>
        <name val="Calibri"/>
        <scheme val="minor"/>
      </font>
      <fill>
        <patternFill patternType="none">
          <bgColor indexed="65"/>
        </patternFill>
      </fill>
      <alignment horizontal="general" vertical="bottom" wrapText="0" readingOrder="0"/>
      <border outline="0">
        <left/>
        <right/>
        <top/>
        <bottom/>
      </border>
      <protection locked="1"/>
    </odxf>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J93:K93">
    <dxf>
      <fill>
        <patternFill patternType="none">
          <bgColor auto="1"/>
        </patternFill>
      </fill>
    </dxf>
  </rfmt>
  <rcc rId="30232" sId="1">
    <nc r="M93" t="inlineStr">
      <is>
        <t>ENERO</t>
      </is>
    </nc>
  </rcc>
  <rcc rId="30233" sId="1">
    <nc r="N93" t="inlineStr">
      <is>
        <t>2 MESES</t>
      </is>
    </nc>
  </rcc>
  <rfmt sheetId="1" sqref="M93:N93">
    <dxf>
      <alignment vertical="center" readingOrder="0"/>
    </dxf>
  </rfmt>
  <rfmt sheetId="1" sqref="M93:N93">
    <dxf>
      <alignment horizontal="center" readingOrder="0"/>
    </dxf>
  </rfmt>
  <rcc rId="30234" sId="1">
    <nc r="O93" t="inlineStr">
      <is>
        <t>ACUERDO MARCO</t>
      </is>
    </nc>
  </rcc>
  <rcc rId="30235" sId="1" odxf="1" dxf="1">
    <nc r="P93" t="inlineStr">
      <is>
        <t>RECURSOS CORRIENTES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0236" sId="1">
    <nc r="S93" t="inlineStr">
      <is>
        <t>NO</t>
      </is>
    </nc>
  </rcc>
  <rcc rId="30237" sId="1">
    <nc r="T93" t="inlineStr">
      <is>
        <t>N/A</t>
      </is>
    </nc>
  </rcc>
  <rfmt sheetId="1" sqref="T93">
    <dxf>
      <font>
        <b val="0"/>
        <i val="0"/>
        <strike val="0"/>
        <condense val="0"/>
        <extend val="0"/>
        <outline val="0"/>
        <shadow val="0"/>
        <u val="none"/>
        <vertAlign val="baseline"/>
        <sz val="11"/>
        <color theme="1"/>
        <name val="Calibri"/>
        <scheme val="minor"/>
      </font>
      <border diagonalUp="0" diagonalDown="0" outline="0">
        <left/>
        <right/>
        <top/>
        <bottom/>
      </border>
    </dxf>
  </rfmt>
  <rcc rId="30238" sId="1">
    <nc r="U93" t="inlineStr">
      <is>
        <t>Secretaria General - Dirección de Atención al Ciudadano / Luis Fernando Sierra</t>
      </is>
    </nc>
  </rcc>
  <rfmt sheetId="1" sqref="U93">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rfmt>
  <rfmt sheetId="1" sqref="U93">
    <dxf>
      <alignment vertical="center" readingOrder="0"/>
    </dxf>
  </rfmt>
  <rfmt sheetId="1" sqref="U93">
    <dxf>
      <alignment horizontal="center" readingOrder="0"/>
    </dxf>
  </rfmt>
  <rfmt sheetId="1" sqref="U93">
    <dxf>
      <alignment wrapText="1" readingOrder="0"/>
    </dxf>
  </rfmt>
  <rfmt sheetId="1" sqref="A94:AN94">
    <dxf>
      <fill>
        <patternFill patternType="solid">
          <bgColor rgb="FF7030A0"/>
        </patternFill>
      </fill>
    </dxf>
  </rfmt>
  <rcc rId="30239" sId="1">
    <nc r="A95" t="inlineStr">
      <is>
        <t>GENERAL</t>
      </is>
    </nc>
  </rcc>
  <rfmt sheetId="1" sqref="C95" start="0" length="0">
    <dxf>
      <alignment horizontal="center" vertical="center" readingOrder="0"/>
    </dxf>
  </rfmt>
  <rfmt sheetId="1" s="1" sqref="D95"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hair">
          <color indexed="64"/>
        </top>
        <bottom style="hair">
          <color indexed="64"/>
        </bottom>
      </border>
    </dxf>
  </rfmt>
  <rcc rId="30240" sId="1" odxf="1" s="1" dxf="1">
    <nc r="E95" t="inlineStr">
      <is>
        <t>1-0100</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hair">
          <color indexed="64"/>
        </top>
        <bottom style="hair">
          <color indexed="64"/>
        </bottom>
      </border>
    </ndxf>
  </rcc>
  <rcc rId="30241" sId="1">
    <nc r="B95" t="inlineStr">
      <is>
        <t>GR4: 4-06-01-576</t>
      </is>
    </nc>
  </rcc>
  <rcc rId="30242" sId="1">
    <nc r="C93" t="inlineStr">
      <is>
        <t>V.I.17.2</t>
      </is>
    </nc>
  </rcc>
  <rcc rId="30243" sId="1">
    <nc r="C95" t="inlineStr">
      <is>
        <t>V.I.17.2</t>
      </is>
    </nc>
  </rcc>
  <rcc rId="30244" sId="1">
    <nc r="D95">
      <v>29702903</v>
    </nc>
  </rcc>
  <rcc rId="30245" sId="1" odxf="1" dxf="1">
    <nc r="J95" t="inlineStr">
      <is>
        <t>Almacenaje de archivos de carpetas</t>
      </is>
    </nc>
    <odxf>
      <font>
        <sz val="11"/>
        <color theme="1"/>
        <name val="Calibri"/>
        <scheme val="minor"/>
      </font>
      <alignment horizontal="general" vertical="bottom" wrapText="0" readingOrder="0"/>
      <border outline="0">
        <left/>
        <right/>
        <top/>
        <bottom/>
      </border>
    </odxf>
    <ndxf>
      <font>
        <sz val="11"/>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0246" sId="1" odxf="1" dxf="1">
    <nc r="K95">
      <v>78131602</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fmt sheetId="1" sqref="L95" start="0" length="0">
    <dxf>
      <alignment vertical="top" wrapText="1" readingOrder="0"/>
      <border outline="0">
        <left style="thin">
          <color indexed="64"/>
        </left>
        <right style="thin">
          <color indexed="64"/>
        </right>
        <top style="thin">
          <color indexed="64"/>
        </top>
        <bottom style="thin">
          <color indexed="64"/>
        </bottom>
      </border>
      <protection locked="0"/>
    </dxf>
  </rfmt>
  <rcc rId="30247" sId="1">
    <nc r="L95" t="inlineStr">
      <is>
        <t xml:space="preserve">CONTRATAR LOS SERVICIOS PARA LA CUSTODIA, CONSULTAS, DIGITALIZACIÓN DE EXPEDIENTES Y ORGANIZACIÓN DE ARCHIVOS DE LA GOBERNACIÓN DE CUNDINAMARCA - SEDE CENTRAL </t>
      </is>
    </nc>
  </rcc>
  <rcc rId="30248" sId="1" odxf="1" dxf="1">
    <oc r="M95" t="inlineStr">
      <is>
        <t>FUNCION PUBLICA</t>
      </is>
    </oc>
    <nc r="M95" t="inlineStr">
      <is>
        <t>ENERO</t>
      </is>
    </nc>
    <ndxf>
      <font>
        <sz val="11"/>
        <color theme="1"/>
        <name val="Calibri"/>
        <scheme val="minor"/>
      </font>
      <alignment horizontal="center" vertical="center" readingOrder="0"/>
    </ndxf>
  </rcc>
  <rcc rId="30249" sId="1" odxf="1" dxf="1">
    <nc r="N95" t="inlineStr">
      <is>
        <t>2 MESES</t>
      </is>
    </nc>
    <odxf>
      <alignment horizontal="general" vertical="bottom" readingOrder="0"/>
    </odxf>
    <ndxf>
      <alignment horizontal="center" vertical="center" readingOrder="0"/>
    </ndxf>
  </rcc>
  <rfmt sheetId="1" sqref="O95" start="0" length="0">
    <dxf>
      <font>
        <sz val="10"/>
      </font>
    </dxf>
  </rfmt>
  <rcc rId="30250" sId="1">
    <nc r="O95" t="inlineStr">
      <is>
        <t>DIRECTA</t>
      </is>
    </nc>
  </rcc>
  <rcc rId="30251" sId="1" odxf="1" dxf="1">
    <nc r="P95" t="inlineStr">
      <is>
        <t>RECURSOS CORRIENTES</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30252" sId="1" odxf="1" s="1" dxf="1" numFmtId="34">
    <nc r="Q93">
      <v>150000000</v>
    </nc>
    <ndxf>
      <font>
        <sz val="10"/>
        <color auto="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cc rId="30253" sId="1" odxf="1" s="1" dxf="1" numFmtId="34">
    <nc r="R93">
      <v>150000000</v>
    </nc>
    <ndxf>
      <font>
        <sz val="10"/>
        <color auto="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cc rId="30254" sId="1" odxf="1" s="1" dxf="1" numFmtId="34">
    <nc r="Q95">
      <v>150000000</v>
    </nc>
    <ndxf>
      <font>
        <sz val="10"/>
        <color auto="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cc rId="30255" sId="1" odxf="1" s="1" dxf="1" numFmtId="34">
    <nc r="R95">
      <v>150000000</v>
    </nc>
    <ndxf>
      <font>
        <sz val="10"/>
        <color auto="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cc rId="30256" sId="1">
    <nc r="S95" t="inlineStr">
      <is>
        <t>NO</t>
      </is>
    </nc>
  </rcc>
  <rcc rId="30257" sId="1" odxf="1" dxf="1">
    <nc r="T95" t="inlineStr">
      <is>
        <t>N/A</t>
      </is>
    </nc>
    <odxf/>
    <ndxf/>
  </rcc>
  <rfmt sheetId="1" sqref="S93:T95">
    <dxf>
      <alignment vertical="center" readingOrder="0"/>
    </dxf>
  </rfmt>
  <rfmt sheetId="1" sqref="S93:T95">
    <dxf>
      <alignment horizontal="center" readingOrder="0"/>
    </dxf>
  </rfmt>
  <rcc rId="30258" sId="1">
    <nc r="U95" t="inlineStr">
      <is>
        <t xml:space="preserve">Secretaria General - Dirección de Gestión Documental / </t>
      </is>
    </nc>
  </rcc>
  <rfmt sheetId="1" sqref="U95">
    <dxf>
      <alignment vertical="center" readingOrder="0"/>
    </dxf>
  </rfmt>
  <rfmt sheetId="1" sqref="U95">
    <dxf>
      <alignment horizontal="center" readingOrder="0"/>
    </dxf>
  </rfmt>
  <rfmt sheetId="1" sqref="U95">
    <dxf>
      <alignment wrapText="1" readingOrder="0"/>
    </dxf>
  </rfmt>
  <rfmt sheetId="1" sqref="J93:U93" start="0" length="2147483647">
    <dxf>
      <font>
        <color auto="1"/>
      </font>
    </dxf>
  </rfmt>
  <rfmt sheetId="1" sqref="J93:U93">
    <dxf>
      <fill>
        <patternFill patternType="solid">
          <bgColor theme="8" tint="0.59999389629810485"/>
        </patternFill>
      </fill>
    </dxf>
  </rfmt>
  <rfmt sheetId="1" sqref="J95:U95">
    <dxf>
      <fill>
        <patternFill patternType="solid">
          <bgColor theme="8" tint="0.59999389629810485"/>
        </patternFill>
      </fill>
    </dxf>
  </rfmt>
  <rfmt sheetId="1" sqref="A93:A95" start="0" length="0">
    <dxf>
      <border>
        <left style="thin">
          <color indexed="64"/>
        </left>
      </border>
    </dxf>
  </rfmt>
  <rfmt sheetId="1" sqref="AN93:AN95" start="0" length="0">
    <dxf>
      <border>
        <right style="thin">
          <color indexed="64"/>
        </right>
      </border>
    </dxf>
  </rfmt>
  <rfmt sheetId="1" sqref="A95:AN95" start="0" length="0">
    <dxf>
      <border>
        <bottom style="thin">
          <color indexed="64"/>
        </bottom>
      </border>
    </dxf>
  </rfmt>
  <rfmt sheetId="1" sqref="A93:AN9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O11:AO95" start="0" length="0">
    <dxf>
      <border>
        <left/>
      </border>
    </dxf>
  </rfmt>
  <rfmt sheetId="1" sqref="AO11:AW11" start="0" length="0">
    <dxf>
      <border>
        <top/>
      </border>
    </dxf>
  </rfmt>
  <rfmt sheetId="1" sqref="AW11:AW95" start="0" length="0">
    <dxf>
      <border>
        <right/>
      </border>
    </dxf>
  </rfmt>
  <rfmt sheetId="1" sqref="AO11:AW95">
    <dxf>
      <border>
        <left/>
        <right/>
        <top/>
        <bottom/>
        <vertical/>
        <horizontal/>
      </border>
    </dxf>
  </rfmt>
  <rfmt sheetId="1" sqref="AN10:AN95" start="0" length="0">
    <dxf>
      <border>
        <right style="thin">
          <color indexed="64"/>
        </right>
      </border>
    </dxf>
  </rfmt>
  <rfmt sheetId="1" sqref="AN10:AN9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J50:U50">
    <dxf>
      <fill>
        <patternFill patternType="solid">
          <bgColor theme="8" tint="0.59999389629810485"/>
        </patternFill>
      </fill>
    </dxf>
  </rfmt>
  <rfmt sheetId="1" sqref="S44" start="0" length="0">
    <dxf>
      <font>
        <sz val="11"/>
        <color theme="1"/>
        <name val="Calibri"/>
        <scheme val="minor"/>
      </font>
    </dxf>
  </rfmt>
  <rfmt sheetId="1" sqref="T44" start="0" length="0">
    <dxf>
      <font>
        <sz val="11"/>
        <color theme="1"/>
        <name val="Calibri"/>
        <scheme val="minor"/>
      </font>
    </dxf>
  </rfmt>
  <rcc rId="30259" sId="1" odxf="1" dxf="1">
    <nc r="U44" t="inlineStr">
      <is>
        <t>Secretaria General - Dirección Administrativa</t>
      </is>
    </nc>
    <odxf>
      <alignment horizontal="general" vertical="top" readingOrder="0"/>
    </odxf>
    <ndxf>
      <alignment horizontal="center" vertical="center" readingOrder="0"/>
    </ndxf>
  </rcc>
  <rcc rId="30260" sId="1" odxf="1" dxf="1">
    <nc r="S38" t="inlineStr">
      <is>
        <t>NO</t>
      </is>
    </nc>
    <odxf>
      <font>
        <color auto="1"/>
      </font>
    </odxf>
    <ndxf>
      <font>
        <sz val="11"/>
        <color theme="1"/>
        <name val="Calibri"/>
        <scheme val="minor"/>
      </font>
    </ndxf>
  </rcc>
  <rcc rId="30261" sId="1" odxf="1" dxf="1">
    <nc r="T38" t="inlineStr">
      <is>
        <t>N/A</t>
      </is>
    </nc>
    <odxf>
      <font>
        <color auto="1"/>
      </font>
    </odxf>
    <ndxf>
      <font>
        <sz val="11"/>
        <color theme="1"/>
        <name val="Calibri"/>
        <scheme val="minor"/>
      </font>
    </ndxf>
  </rcc>
  <rcc rId="30262" sId="1" odxf="1" dxf="1">
    <nc r="S20" t="inlineStr">
      <is>
        <t>NO</t>
      </is>
    </nc>
    <odxf>
      <font>
        <sz val="10"/>
      </font>
    </odxf>
    <ndxf>
      <font>
        <sz val="11"/>
        <color theme="1"/>
        <name val="Calibri"/>
        <scheme val="minor"/>
      </font>
    </ndxf>
  </rcc>
  <rcc rId="30263" sId="1" odxf="1" dxf="1">
    <nc r="T20" t="inlineStr">
      <is>
        <t>N/A</t>
      </is>
    </nc>
    <odxf>
      <font>
        <sz val="10"/>
      </font>
    </odxf>
    <ndxf>
      <font>
        <sz val="11"/>
        <color theme="1"/>
        <name val="Calibri"/>
        <scheme val="minor"/>
      </font>
    </ndxf>
  </rcc>
  <rcc rId="30264" sId="1">
    <nc r="S18" t="inlineStr">
      <is>
        <t>NO</t>
      </is>
    </nc>
  </rcc>
  <rcc rId="30265" sId="1">
    <nc r="T18" t="inlineStr">
      <is>
        <t>N/A</t>
      </is>
    </nc>
  </rcc>
  <rcc rId="30266" sId="1">
    <nc r="U18" t="inlineStr">
      <is>
        <t>Secretaria General / Dirección de Administrativa  / Jose Gabriel Medina Bravo</t>
      </is>
    </nc>
  </rcc>
  <rcv guid="{B8F9BE5B-3007-463E-9E6E-C1CC1E78165A}" action="delete"/>
  <rdn rId="0" localSheetId="1" customView="1" name="Z_B8F9BE5B_3007_463E_9E6E_C1CC1E78165A_.wvu.FilterData" hidden="1" oldHidden="1">
    <formula>'PAA 2018 SG'!$A$10:$BM$39</formula>
    <oldFormula>'PAA 2018 SG'!$A$10:$BM$39</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270" sId="1">
    <oc r="V16">
      <v>7000093012</v>
    </oc>
    <nc r="V16"/>
  </rcc>
  <rcc rId="30271" sId="1">
    <oc r="V21">
      <v>7000094085</v>
    </oc>
    <nc r="V21"/>
  </rcc>
  <rcc rId="30272" sId="1">
    <oc r="W16">
      <v>4500030552</v>
    </oc>
    <nc r="W16"/>
  </rcc>
  <rcc rId="30273" sId="1" numFmtId="34">
    <oc r="X16">
      <v>1716904200</v>
    </oc>
    <nc r="X16"/>
  </rcc>
  <rcc rId="30274" sId="1">
    <oc r="Y16" t="inlineStr">
      <is>
        <t>O.C.30371-2018</t>
      </is>
    </oc>
    <nc r="Y16"/>
  </rcc>
  <rcc rId="30275" sId="1">
    <oc r="Z16" t="inlineStr">
      <is>
        <t>RENAULT SOCIEDAD DE FABRICACION DE AUTOMOTORES</t>
      </is>
    </oc>
    <nc r="Z16"/>
  </rcc>
  <rcc rId="30276" sId="1">
    <oc r="W21">
      <v>4500030152</v>
    </oc>
    <nc r="W21"/>
  </rcc>
  <rcc rId="30277" sId="1" numFmtId="34">
    <oc r="X21">
      <v>43982400</v>
    </oc>
    <nc r="X21"/>
  </rcc>
  <rcc rId="30278" sId="1">
    <oc r="Y21" t="inlineStr">
      <is>
        <t>SG-CMC129-18</t>
      </is>
    </oc>
    <nc r="Y21"/>
  </rcc>
  <rcc rId="30279" sId="1">
    <oc r="Z21" t="inlineStr">
      <is>
        <t>K10 DESING S.A.S.</t>
      </is>
    </oc>
    <nc r="Z21"/>
  </rcc>
  <rcc rId="30280" sId="1" numFmtId="34">
    <oc r="W22">
      <v>20000000</v>
    </oc>
    <nc r="W22"/>
  </rcc>
  <rcc rId="30281" sId="1">
    <oc r="V25">
      <v>7000094086</v>
    </oc>
    <nc r="V25"/>
  </rcc>
  <rcc rId="30282" sId="1">
    <oc r="W25">
      <v>4500030167</v>
    </oc>
    <nc r="W25"/>
  </rcc>
  <rcc rId="30283" sId="1" numFmtId="34">
    <oc r="X25">
      <v>9000000</v>
    </oc>
    <nc r="X25"/>
  </rcc>
  <rcc rId="30284" sId="1">
    <oc r="Y25" t="inlineStr">
      <is>
        <t>SGCMC-131-18</t>
      </is>
    </oc>
    <nc r="Y25"/>
  </rcc>
  <rcc rId="30285" sId="1">
    <oc r="Z25" t="inlineStr">
      <is>
        <t>INFARMED S.A.S.</t>
      </is>
    </oc>
    <nc r="Z25"/>
  </rcc>
  <rcc rId="30286" sId="1" numFmtId="34">
    <oc r="V29">
      <v>5000000</v>
    </oc>
    <nc r="V29"/>
  </rcc>
  <rcc rId="30287" sId="1">
    <oc r="X30">
      <f>+Q30*30%</f>
    </oc>
    <nc r="X30"/>
  </rcc>
  <rcc rId="30288" sId="1">
    <oc r="Z30">
      <f>+Q30*30%</f>
    </oc>
    <nc r="Z30"/>
  </rcc>
  <rcc rId="30289" sId="1" numFmtId="34">
    <oc r="W45">
      <v>700000000</v>
    </oc>
    <nc r="W45"/>
  </rcc>
  <rcc rId="30290" sId="1">
    <oc r="V58">
      <v>70000094087</v>
    </oc>
    <nc r="V58"/>
  </rcc>
  <rcc rId="30291" sId="1">
    <oc r="V59">
      <v>7000093484</v>
    </oc>
    <nc r="V59"/>
  </rcc>
  <rcc rId="30292" sId="1">
    <nc r="O22" t="inlineStr">
      <is>
        <t>MINIMA CUANTÍA</t>
      </is>
    </nc>
  </rcc>
  <rcc rId="30293" sId="1">
    <oc r="R12">
      <f>SUM(#REF!)</f>
    </oc>
    <nc r="R12"/>
  </rcc>
  <rcc rId="30294" sId="1">
    <nc r="Q23">
      <f>SUM(Q15:Q22)</f>
    </nc>
  </rcc>
  <rcc rId="30295" sId="1" numFmtId="34">
    <oc r="Q21">
      <v>112500000</v>
    </oc>
    <nc r="Q21">
      <v>80000000</v>
    </nc>
  </rcc>
  <rcc rId="30296" sId="1" numFmtId="34">
    <oc r="Q20">
      <v>250000000</v>
    </oc>
    <nc r="Q20">
      <v>100000000</v>
    </nc>
  </rcc>
  <rfmt sheetId="1" sqref="L22" start="0" length="2147483647">
    <dxf>
      <font>
        <b val="0"/>
      </font>
    </dxf>
  </rfmt>
  <rcc rId="30297" sId="1" numFmtId="34">
    <oc r="Q22">
      <v>30000000</v>
    </oc>
    <nc r="Q22">
      <v>15000000</v>
    </nc>
  </rcc>
  <rcc rId="30298" sId="1" numFmtId="34">
    <oc r="Q18">
      <v>30000000</v>
    </oc>
    <nc r="Q18">
      <v>15000000</v>
    </nc>
  </rcc>
  <rcc rId="30299" sId="1" numFmtId="34">
    <oc r="Q19">
      <v>65822209</v>
    </oc>
    <nc r="Q19">
      <v>50000000</v>
    </nc>
  </rcc>
  <rcc rId="30300" sId="1" numFmtId="34">
    <oc r="Q16">
      <v>120000000</v>
    </oc>
    <nc r="Q16">
      <v>73437516</v>
    </nc>
  </rcc>
  <rcc rId="30301" sId="1">
    <oc r="R32">
      <f>+R31+R25</f>
    </oc>
    <nc r="R32"/>
  </rcc>
  <rcc rId="30302" sId="1">
    <nc r="A28" t="inlineStr">
      <is>
        <t>GENERAL</t>
      </is>
    </nc>
  </rcc>
  <rcc rId="30303" sId="1">
    <nc r="B28" t="inlineStr">
      <is>
        <t>GR:1:2-01-02</t>
      </is>
    </nc>
  </rcc>
  <rcc rId="30304" sId="1">
    <nc r="C28" t="inlineStr">
      <is>
        <t>1.2.1.2</t>
      </is>
    </nc>
  </rcc>
  <rcc rId="30305" sId="1">
    <nc r="D28" t="inlineStr">
      <is>
        <t>999999</t>
      </is>
    </nc>
  </rcc>
  <rcc rId="30306" sId="1">
    <nc r="E28" t="inlineStr">
      <is>
        <t>1-0100</t>
      </is>
    </nc>
  </rcc>
  <rfmt sheetId="1" s="1" sqref="P31" start="0" length="0">
    <dxf>
      <numFmt numFmtId="167" formatCode="_(&quot;$&quot;\ * #,##0.00_);_(&quot;$&quot;\ * \(#,##0.00\);_(&quot;$&quot;\ * &quot;-&quot;??_);_(@_)"/>
    </dxf>
  </rfmt>
  <rcc rId="30307" sId="1" odxf="1" dxf="1" numFmtId="34">
    <nc r="P23">
      <v>400000000</v>
    </nc>
    <ndxf>
      <font>
        <sz val="9"/>
        <color rgb="FF000000"/>
      </font>
      <numFmt numFmtId="167" formatCode="_(&quot;$&quot;\ * #,##0.00_);_(&quot;$&quot;\ * \(#,##0.00\);_(&quot;$&quot;\ * &quot;-&quot;??_);_(@_)"/>
      <alignment horizontal="right" readingOrder="0"/>
    </ndxf>
  </rcc>
  <rfmt sheetId="1" sqref="P23:Q23" start="0" length="2147483647">
    <dxf>
      <font>
        <color theme="0"/>
      </font>
    </dxf>
  </rfmt>
  <rfmt sheetId="1" sqref="P23:Q23" start="0" length="2147483647">
    <dxf>
      <font>
        <b/>
      </font>
    </dxf>
  </rfmt>
  <rfmt sheetId="1" sqref="P31:Q31" start="0" length="2147483647">
    <dxf>
      <font>
        <b/>
      </font>
    </dxf>
  </rfmt>
  <rfmt sheetId="1" sqref="P32" start="0" length="2147483647">
    <dxf>
      <font>
        <color theme="0"/>
      </font>
    </dxf>
  </rfmt>
  <rrc rId="30308" sId="1" ref="A33:XFD33" action="insertRow"/>
  <rfmt sheetId="1" sqref="A33:XFD33">
    <dxf>
      <fill>
        <patternFill>
          <bgColor rgb="FF92D050"/>
        </patternFill>
      </fill>
    </dxf>
  </rfmt>
  <rfmt sheetId="1" sqref="A33:XFD33">
    <dxf>
      <fill>
        <patternFill patternType="none">
          <bgColor auto="1"/>
        </patternFill>
      </fill>
    </dxf>
  </rfmt>
  <rcc rId="30309" sId="1" odxf="1" dxf="1">
    <nc r="A33" t="inlineStr">
      <is>
        <t>GENERAL</t>
      </is>
    </nc>
    <odxf>
      <font>
        <b/>
        <sz val="10"/>
      </font>
      <fill>
        <patternFill patternType="none">
          <bgColor indexed="65"/>
        </patternFill>
      </fill>
      <protection locked="1"/>
    </odxf>
    <ndxf>
      <font>
        <b val="0"/>
        <sz val="10"/>
      </font>
      <fill>
        <patternFill patternType="solid">
          <bgColor theme="7" tint="0.59999389629810485"/>
        </patternFill>
      </fill>
      <protection locked="0"/>
    </ndxf>
  </rcc>
  <rcc rId="30310" sId="1" odxf="1" dxf="1">
    <nc r="B33" t="inlineStr">
      <is>
        <t>GR:1:2-01-03</t>
      </is>
    </nc>
    <odxf>
      <font>
        <b/>
        <i val="0"/>
        <sz val="10"/>
      </font>
      <numFmt numFmtId="0" formatCode="General"/>
      <alignment wrapText="1" readingOrder="0"/>
      <border outline="0">
        <left style="thin">
          <color indexed="64"/>
        </left>
        <right style="thin">
          <color indexed="64"/>
        </right>
        <top style="thin">
          <color indexed="64"/>
        </top>
        <bottom style="thin">
          <color indexed="64"/>
        </bottom>
      </border>
    </odxf>
    <ndxf>
      <font>
        <b val="0"/>
        <i/>
        <sz val="10"/>
        <color auto="1"/>
      </font>
      <numFmt numFmtId="30" formatCode="@"/>
      <alignment wrapText="0" readingOrder="0"/>
      <border outline="0">
        <left style="hair">
          <color auto="1"/>
        </left>
        <right style="hair">
          <color auto="1"/>
        </right>
        <top style="hair">
          <color auto="1"/>
        </top>
        <bottom style="hair">
          <color auto="1"/>
        </bottom>
      </border>
    </ndxf>
  </rcc>
  <rcc rId="30311" sId="1" odxf="1" dxf="1">
    <nc r="C33" t="inlineStr">
      <is>
        <t>1.2.1.9</t>
      </is>
    </nc>
    <odxf>
      <font>
        <b/>
        <i val="0"/>
        <sz val="10"/>
      </font>
      <numFmt numFmtId="0" formatCode="General"/>
      <alignment horizontal="right" wrapText="1" readingOrder="0"/>
      <border outline="0">
        <left style="thin">
          <color indexed="64"/>
        </left>
        <right style="thin">
          <color indexed="64"/>
        </right>
        <top style="thin">
          <color indexed="64"/>
        </top>
        <bottom style="thin">
          <color indexed="64"/>
        </bottom>
      </border>
    </odxf>
    <ndxf>
      <font>
        <b val="0"/>
        <i/>
        <sz val="10"/>
        <color auto="1"/>
      </font>
      <numFmt numFmtId="30" formatCode="@"/>
      <alignment horizontal="center" wrapText="0" readingOrder="0"/>
      <border outline="0">
        <left style="hair">
          <color auto="1"/>
        </left>
        <right style="hair">
          <color auto="1"/>
        </right>
        <top style="hair">
          <color auto="1"/>
        </top>
        <bottom style="hair">
          <color auto="1"/>
        </bottom>
      </border>
    </ndxf>
  </rcc>
  <rcc rId="30312" sId="1" odxf="1" dxf="1">
    <nc r="D33" t="inlineStr">
      <is>
        <t>999999</t>
      </is>
    </nc>
    <odxf>
      <font>
        <b/>
        <i val="0"/>
        <sz val="10"/>
      </font>
      <numFmt numFmtId="0" formatCode="General"/>
      <alignment horizontal="right" wrapText="1" readingOrder="0"/>
      <border outline="0">
        <left style="thin">
          <color indexed="64"/>
        </left>
        <right style="thin">
          <color indexed="64"/>
        </right>
        <top style="thin">
          <color indexed="64"/>
        </top>
        <bottom style="thin">
          <color indexed="64"/>
        </bottom>
      </border>
    </odxf>
    <ndxf>
      <font>
        <b val="0"/>
        <i/>
        <sz val="10"/>
        <color auto="1"/>
      </font>
      <numFmt numFmtId="30" formatCode="@"/>
      <alignment horizontal="center" wrapText="0" readingOrder="0"/>
      <border outline="0">
        <left style="hair">
          <color auto="1"/>
        </left>
        <right style="hair">
          <color auto="1"/>
        </right>
        <top style="hair">
          <color auto="1"/>
        </top>
        <bottom style="hair">
          <color auto="1"/>
        </bottom>
      </border>
    </ndxf>
  </rcc>
  <rcc rId="30313" sId="1" odxf="1" dxf="1">
    <nc r="E33" t="inlineStr">
      <is>
        <t>1-0100</t>
      </is>
    </nc>
    <odxf>
      <font>
        <b/>
        <i val="0"/>
        <sz val="10"/>
      </font>
      <numFmt numFmtId="0" formatCode="General"/>
      <alignment horizontal="right" wrapText="1" readingOrder="0"/>
      <border outline="0">
        <left style="thin">
          <color indexed="64"/>
        </left>
        <right style="thin">
          <color indexed="64"/>
        </right>
        <top style="thin">
          <color indexed="64"/>
        </top>
        <bottom style="thin">
          <color indexed="64"/>
        </bottom>
      </border>
    </odxf>
    <ndxf>
      <font>
        <b val="0"/>
        <i/>
        <sz val="10"/>
        <color auto="1"/>
      </font>
      <numFmt numFmtId="30" formatCode="@"/>
      <alignment horizontal="center" wrapText="0" readingOrder="0"/>
      <border outline="0">
        <left style="hair">
          <color auto="1"/>
        </left>
        <right style="hair">
          <color auto="1"/>
        </right>
        <top style="hair">
          <color auto="1"/>
        </top>
        <bottom style="hair">
          <color auto="1"/>
        </bottom>
      </border>
    </ndxf>
  </rcc>
  <rfmt sheetId="1" sqref="F33" start="0" length="0">
    <dxf>
      <font>
        <b val="0"/>
        <sz val="10"/>
      </font>
      <alignment horizontal="general" vertical="top" readingOrder="0"/>
      <protection locked="0"/>
    </dxf>
  </rfmt>
  <rfmt sheetId="1" sqref="G33" start="0" length="0">
    <dxf>
      <font>
        <b val="0"/>
        <sz val="10"/>
      </font>
      <alignment horizontal="general" vertical="top" readingOrder="0"/>
      <protection locked="0"/>
    </dxf>
  </rfmt>
  <rfmt sheetId="1" sqref="H33" start="0" length="0">
    <dxf>
      <font>
        <b val="0"/>
        <sz val="10"/>
      </font>
      <alignment horizontal="general" vertical="top" readingOrder="0"/>
      <protection locked="0"/>
    </dxf>
  </rfmt>
  <rfmt sheetId="1" sqref="I33" start="0" length="0">
    <dxf>
      <font>
        <b val="0"/>
        <sz val="10"/>
      </font>
      <protection locked="0"/>
    </dxf>
  </rfmt>
  <rcc rId="30314" sId="1" odxf="1" dxf="1">
    <nc r="J33" t="inlineStr">
      <is>
        <t> Servicios gubernamentales de contabilidad</t>
      </is>
    </nc>
    <odxf>
      <font>
        <b/>
        <sz val="10"/>
      </font>
    </odxf>
    <ndxf>
      <font>
        <b val="0"/>
        <sz val="11"/>
        <color theme="1"/>
        <name val="Calibri"/>
        <scheme val="minor"/>
      </font>
    </ndxf>
  </rcc>
  <rcc rId="30315" sId="1" odxf="1" s="1" dxf="1">
    <nc r="K33">
      <v>93151606</v>
    </nc>
    <odxf>
      <font>
        <b/>
        <i val="0"/>
        <strike val="0"/>
        <condense val="0"/>
        <extend val="0"/>
        <outline val="0"/>
        <shadow val="0"/>
        <u val="none"/>
        <vertAlign val="baseline"/>
        <sz val="10"/>
        <color theme="1"/>
        <name val="Calibri"/>
        <scheme val="minor"/>
      </font>
      <numFmt numFmtId="167" formatCode="_(&quot;$&quot;\ * #,##0.00_);_(&quot;$&quot;\ * \(#,##0.00\);_(&quot;$&quot;\ *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1"/>
        <name val="Calibri"/>
        <scheme val="minor"/>
      </font>
      <numFmt numFmtId="0" formatCode="General"/>
      <border outline="0">
        <top/>
      </border>
    </ndxf>
  </rcc>
  <rcc rId="30316" sId="1" odxf="1" s="1" dxf="1">
    <nc r="L33" t="inlineStr">
      <is>
        <t>Gastos varios e imprevistos</t>
      </is>
    </nc>
    <odxf>
      <font>
        <b val="0"/>
        <i val="0"/>
        <strike val="0"/>
        <condense val="0"/>
        <extend val="0"/>
        <outline val="0"/>
        <shadow val="0"/>
        <u val="none"/>
        <vertAlign val="baseline"/>
        <sz val="11"/>
        <color theme="1"/>
        <name val="Calibri"/>
        <scheme val="minor"/>
      </font>
      <numFmt numFmtId="167" formatCode="_(&quot;$&quot;\ * #,##0.00_);_(&quot;$&quot;\ * \(#,##0.00\);_(&quot;$&quot;\ *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0"/>
        <color theme="1"/>
        <name val="Calibri"/>
        <scheme val="minor"/>
      </font>
      <numFmt numFmtId="0" formatCode="General"/>
    </ndxf>
  </rcc>
  <rcc rId="30317" sId="1" odxf="1" dxf="1">
    <nc r="M33" t="inlineStr">
      <is>
        <t>ENERO</t>
      </is>
    </nc>
    <odxf>
      <font>
        <b/>
      </font>
      <numFmt numFmtId="19" formatCode="dd/mm/yyyy"/>
      <alignment vertical="center" readingOrder="0"/>
    </odxf>
    <ndxf>
      <font>
        <b val="0"/>
        <sz val="10"/>
      </font>
      <numFmt numFmtId="0" formatCode="General"/>
      <alignment vertical="top" readingOrder="0"/>
    </ndxf>
  </rcc>
  <rcc rId="30318" sId="1" odxf="1" dxf="1">
    <nc r="N33" t="inlineStr">
      <is>
        <t>12 MESES</t>
      </is>
    </nc>
    <odxf>
      <font>
        <b/>
      </font>
      <alignment vertical="center" readingOrder="0"/>
    </odxf>
    <ndxf>
      <font>
        <b val="0"/>
        <sz val="10"/>
      </font>
      <alignment vertical="top" readingOrder="0"/>
    </ndxf>
  </rcc>
  <rcc rId="30319" sId="1" odxf="1" dxf="1">
    <nc r="O33" t="inlineStr">
      <is>
        <t>DIRECTA</t>
      </is>
    </nc>
    <odxf>
      <font>
        <b/>
        <color theme="0"/>
      </font>
      <numFmt numFmtId="167" formatCode="_(&quot;$&quot;\ * #,##0.00_);_(&quot;$&quot;\ * \(#,##0.00\);_(&quot;$&quot;\ * &quot;-&quot;??_);_(@_)"/>
    </odxf>
    <ndxf>
      <font>
        <b val="0"/>
        <sz val="10"/>
        <color theme="0"/>
      </font>
      <numFmt numFmtId="0" formatCode="General"/>
    </ndxf>
  </rcc>
  <rcc rId="30320" sId="1" odxf="1" s="1" dxf="1">
    <nc r="P33" t="inlineStr">
      <is>
        <t>RECURSOS CORRIENTES</t>
      </is>
    </nc>
    <odxf>
      <font>
        <b/>
        <i val="0"/>
        <strike val="0"/>
        <condense val="0"/>
        <extend val="0"/>
        <outline val="0"/>
        <shadow val="0"/>
        <u val="none"/>
        <vertAlign val="baseline"/>
        <sz val="11"/>
        <color theme="0"/>
        <name val="Calibri"/>
        <scheme val="minor"/>
      </font>
      <numFmt numFmtId="167" formatCode="_(&quot;$&quot;\ * #,##0.00_);_(&quot;$&quot;\ * \(#,##0.00\);_(&quot;$&quot;\ * &quot;-&quot;??_);_(@_)"/>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0"/>
        <color theme="1"/>
        <name val="Calibri"/>
        <scheme val="minor"/>
      </font>
      <numFmt numFmtId="0" formatCode="General"/>
      <alignment horizontal="center" vertical="center" readingOrder="0"/>
    </ndxf>
  </rcc>
  <rfmt sheetId="1" sqref="A33">
    <dxf>
      <fill>
        <patternFill patternType="none">
          <bgColor auto="1"/>
        </patternFill>
      </fill>
    </dxf>
  </rfmt>
  <rrc rId="30321" sId="1" ref="A34:XFD34" action="insertRow"/>
  <rfmt sheetId="1" sqref="A34:AN34">
    <dxf>
      <fill>
        <patternFill patternType="solid">
          <bgColor rgb="FF92D050"/>
        </patternFill>
      </fill>
    </dxf>
  </rfmt>
  <rcc rId="30322" sId="1" numFmtId="34">
    <nc r="Q33">
      <v>21000000</v>
    </nc>
  </rcc>
  <rcc rId="30323" sId="1" odxf="1" dxf="1">
    <nc r="S37" t="inlineStr">
      <is>
        <t>No</t>
      </is>
    </nc>
    <odxf>
      <font>
        <color auto="1"/>
      </font>
    </odxf>
    <ndxf>
      <font>
        <sz val="11"/>
        <color theme="1"/>
        <name val="Calibri"/>
        <scheme val="minor"/>
      </font>
    </ndxf>
  </rcc>
  <rcc rId="30324" sId="1" odxf="1" dxf="1">
    <nc r="T37" t="inlineStr">
      <is>
        <t>N/A</t>
      </is>
    </nc>
    <odxf>
      <font>
        <color auto="1"/>
      </font>
    </odxf>
    <ndxf>
      <font>
        <sz val="11"/>
        <color theme="1"/>
        <name val="Calibri"/>
        <scheme val="minor"/>
      </font>
    </ndxf>
  </rcc>
  <rfmt sheetId="1" sqref="U37" start="0" length="0">
    <dxf>
      <font>
        <sz val="11"/>
        <color theme="1"/>
        <name val="Calibri"/>
        <scheme val="minor"/>
      </font>
    </dxf>
  </rfmt>
  <rcc rId="30325" sId="1" odxf="1" dxf="1">
    <nc r="S33" t="inlineStr">
      <is>
        <t>No</t>
      </is>
    </nc>
    <odxf>
      <font>
        <b/>
      </font>
      <numFmt numFmtId="167" formatCode="_(&quot;$&quot;\ * #,##0.00_);_(&quot;$&quot;\ * \(#,##0.00\);_(&quot;$&quot;\ * &quot;-&quot;??_);_(@_)"/>
    </odxf>
    <ndxf>
      <font>
        <b val="0"/>
        <sz val="11"/>
        <color theme="1"/>
        <name val="Calibri"/>
        <scheme val="minor"/>
      </font>
      <numFmt numFmtId="0" formatCode="General"/>
    </ndxf>
  </rcc>
  <rcc rId="30326" sId="1" odxf="1" dxf="1">
    <nc r="T33" t="inlineStr">
      <is>
        <t>N/A</t>
      </is>
    </nc>
    <odxf>
      <font>
        <b/>
        <color rgb="FF0070C0"/>
      </font>
      <numFmt numFmtId="176" formatCode="_-[$$-240A]\ * #,##0.00_ ;_-[$$-240A]\ * \-#,##0.00\ ;_-[$$-240A]\ * &quot;-&quot;??_ ;_-@_ "/>
    </odxf>
    <ndxf>
      <font>
        <b val="0"/>
        <sz val="11"/>
        <color theme="1"/>
        <name val="Calibri"/>
        <scheme val="minor"/>
      </font>
      <numFmt numFmtId="0" formatCode="General"/>
    </ndxf>
  </rcc>
  <rcc rId="30327" sId="1" odxf="1" dxf="1">
    <nc r="U33" t="inlineStr">
      <is>
        <t>Secretaria General - Dirección Administrativa</t>
      </is>
    </nc>
    <odxf>
      <font>
        <b/>
        <color rgb="FF0070C0"/>
      </font>
      <numFmt numFmtId="35" formatCode="_-* #,##0.00\ _€_-;\-* #,##0.00\ _€_-;_-* &quot;-&quot;??\ _€_-;_-@_-"/>
    </odxf>
    <ndxf>
      <font>
        <b val="0"/>
        <sz val="11"/>
        <color theme="1"/>
        <name val="Calibri"/>
        <scheme val="minor"/>
      </font>
      <numFmt numFmtId="0" formatCode="General"/>
    </ndxf>
  </rcc>
  <rfmt sheetId="1" s="1" sqref="P42" start="0" length="0">
    <dxf>
      <font>
        <sz val="11"/>
        <color theme="0"/>
        <name val="Calibri"/>
        <scheme val="minor"/>
      </font>
    </dxf>
  </rfmt>
  <rfmt sheetId="1" sqref="P42:Q42" start="0" length="2147483647">
    <dxf>
      <font>
        <b/>
      </font>
    </dxf>
  </rfmt>
  <rrc rId="30328" sId="1" ref="A43:XFD43" action="insertRow"/>
  <rcc rId="30329" sId="1">
    <nc r="P43">
      <f>+P42-Q42</f>
    </nc>
  </rcc>
  <rfmt sheetId="1" sqref="Q46" start="0" length="2147483647">
    <dxf>
      <font>
        <b/>
      </font>
    </dxf>
  </rfmt>
  <rfmt sheetId="1" sqref="P52:Q52" start="0" length="2147483647">
    <dxf>
      <font>
        <color theme="0"/>
      </font>
    </dxf>
  </rfmt>
  <rfmt sheetId="1" sqref="P52:Q52" start="0" length="2147483647">
    <dxf>
      <font>
        <b val="0"/>
      </font>
    </dxf>
  </rfmt>
  <rfmt sheetId="1" sqref="P52:Q52" start="0" length="2147483647">
    <dxf>
      <font>
        <b/>
      </font>
    </dxf>
  </rfmt>
  <rcc rId="30330" sId="1" numFmtId="34">
    <oc r="Q47">
      <v>120000000</v>
    </oc>
    <nc r="Q47">
      <v>100000000</v>
    </nc>
  </rcc>
  <rfmt sheetId="1" sqref="O52" start="0" length="0">
    <dxf>
      <numFmt numFmtId="35" formatCode="_-* #,##0.00\ _€_-;\-* #,##0.00\ _€_-;_-* &quot;-&quot;??\ _€_-;_-@_-"/>
    </dxf>
  </rfmt>
  <rcc rId="30331" sId="1" numFmtId="34">
    <oc r="Q49">
      <v>78000000</v>
    </oc>
    <nc r="Q49">
      <v>70000000</v>
    </nc>
  </rcc>
  <rcc rId="30332" sId="1" numFmtId="34">
    <oc r="Q48">
      <v>700000000</v>
    </oc>
    <nc r="Q48">
      <v>600000000</v>
    </nc>
  </rcc>
  <rcc rId="30333" sId="1" numFmtId="34">
    <oc r="Q51">
      <v>186000000</v>
    </oc>
    <nc r="Q51">
      <v>60000000</v>
    </nc>
  </rcc>
  <rcc rId="30334" sId="1" numFmtId="34">
    <oc r="Q50">
      <v>50000000</v>
    </oc>
    <nc r="Q50">
      <v>0</v>
    </nc>
  </rcc>
  <rrc rId="30335" sId="1" ref="A14:XFD14" action="deleteRow">
    <rfmt sheetId="1" xfDxf="1" sqref="A14:XFD14" start="0" length="0"/>
    <rfmt sheetId="1" sqref="A14" start="0" length="0">
      <dxf>
        <font>
          <b/>
          <sz val="11"/>
          <color auto="1"/>
          <name val="Calibri"/>
          <scheme val="minor"/>
        </font>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14" start="0" length="0">
      <dxf>
        <font>
          <b/>
          <sz val="11"/>
          <color auto="1"/>
          <name val="Calibri"/>
          <scheme val="minor"/>
        </font>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14" start="0" length="0">
      <dxf>
        <font>
          <b/>
          <sz val="11"/>
          <color auto="1"/>
          <name val="Calibri"/>
          <scheme val="minor"/>
        </font>
        <fill>
          <patternFill patternType="solid">
            <bgColor rgb="FFFFC00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4" start="0" length="0">
      <dxf>
        <font>
          <b/>
          <sz val="11"/>
          <color auto="1"/>
          <name val="Calibri"/>
          <scheme val="minor"/>
        </font>
        <fill>
          <patternFill patternType="solid">
            <bgColor rgb="FFFFC00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4" start="0" length="0">
      <dxf>
        <font>
          <b/>
          <sz val="11"/>
          <color auto="1"/>
          <name val="Calibri"/>
          <scheme val="minor"/>
        </font>
        <fill>
          <patternFill patternType="solid">
            <bgColor rgb="FFFFC00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 start="0" length="0">
      <dxf>
        <font>
          <b/>
          <sz val="11"/>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G14" start="0" length="0">
      <dxf>
        <font>
          <b/>
          <sz val="11"/>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H14" start="0" length="0">
      <dxf>
        <font>
          <b/>
          <sz val="11"/>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I14" start="0" length="0">
      <dxf>
        <font>
          <b/>
          <sz val="11"/>
          <color auto="1"/>
          <name val="Calibri"/>
          <scheme val="minor"/>
        </font>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14" start="0" length="0">
      <dxf>
        <font>
          <b/>
          <sz val="11"/>
          <color auto="1"/>
          <name val="Calibri"/>
          <scheme val="minor"/>
        </font>
        <fill>
          <patternFill patternType="solid">
            <bgColor rgb="FFFFC000"/>
          </patternFill>
        </fill>
        <alignment horizontal="left" vertical="top" wrapText="1" readingOrder="0"/>
        <border outline="0">
          <left style="thin">
            <color indexed="64"/>
          </left>
          <right style="thin">
            <color indexed="64"/>
          </right>
          <top style="thin">
            <color indexed="64"/>
          </top>
          <bottom style="thin">
            <color indexed="64"/>
          </bottom>
        </border>
      </dxf>
    </rfmt>
    <rfmt sheetId="1" sqref="K14" start="0" length="0">
      <dxf>
        <font>
          <b/>
          <sz val="11"/>
          <color auto="1"/>
          <name val="Calibri"/>
          <scheme val="minor"/>
        </font>
        <fill>
          <patternFill patternType="solid">
            <bgColor rgb="FFFFC000"/>
          </patternFill>
        </fill>
        <border outline="0">
          <left style="thin">
            <color indexed="64"/>
          </left>
          <right style="thin">
            <color indexed="64"/>
          </right>
          <top style="thin">
            <color indexed="64"/>
          </top>
          <bottom style="thin">
            <color indexed="64"/>
          </bottom>
        </border>
      </dxf>
    </rfmt>
    <rfmt sheetId="1" s="1" sqref="L14" start="0" length="0">
      <dxf>
        <font>
          <sz val="11"/>
          <color auto="1"/>
          <name val="Calibri"/>
          <scheme val="minor"/>
        </font>
        <numFmt numFmtId="167" formatCode="_(&quot;$&quot;\ * #,##0.00_);_(&quot;$&quot;\ * \(#,##0.00\);_(&quot;$&quot;\ * &quot;-&quot;??_);_(@_)"/>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14" start="0" length="0">
      <dxf>
        <font>
          <b/>
          <sz val="11"/>
          <color auto="1"/>
          <name val="Calibri"/>
          <scheme val="minor"/>
        </font>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14" start="0" length="0">
      <dxf>
        <font>
          <b/>
          <sz val="11"/>
          <color auto="1"/>
          <name val="Calibri"/>
          <scheme val="minor"/>
        </font>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O14" start="0" length="0">
      <dxf>
        <font>
          <b/>
          <sz val="11"/>
          <color auto="1"/>
          <name val="Calibri"/>
          <scheme val="minor"/>
        </font>
        <numFmt numFmtId="167" formatCode="_(&quot;$&quot;\ * #,##0.00_);_(&quot;$&quot;\ * \(#,##0.00\);_(&quot;$&quot;\ * &quot;-&quot;??_);_(@_)"/>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qref="P14" start="0" length="0">
      <dxf>
        <font>
          <b/>
          <sz val="10"/>
          <color theme="1"/>
          <name val="Calibri"/>
          <scheme val="minor"/>
        </font>
        <numFmt numFmtId="35" formatCode="_-* #,##0.00\ _€_-;\-* #,##0.00\ _€_-;_-* &quot;-&quot;??\ _€_-;_-@_-"/>
        <fill>
          <patternFill patternType="solid">
            <bgColor rgb="FFFFC000"/>
          </patternFill>
        </fill>
        <alignment vertical="top" wrapText="1" readingOrder="0"/>
        <border outline="0">
          <left style="thin">
            <color indexed="64"/>
          </left>
          <right style="thin">
            <color indexed="64"/>
          </right>
          <top style="thin">
            <color indexed="64"/>
          </top>
          <bottom style="thin">
            <color indexed="64"/>
          </bottom>
        </border>
      </dxf>
    </rfmt>
    <rfmt sheetId="1" s="1" sqref="Q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R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S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T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U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V14" start="0" length="0">
      <dxf>
        <font>
          <b/>
          <sz val="11"/>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W14" start="0" length="0">
      <dxf>
        <font>
          <b/>
          <sz val="11"/>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X14" start="0" length="0">
      <dxf>
        <font>
          <b/>
          <sz val="11"/>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Y14" start="0" length="0">
      <dxf>
        <font>
          <b/>
          <sz val="11"/>
          <color auto="1"/>
          <name val="Calibri"/>
          <scheme val="minor"/>
        </font>
        <numFmt numFmtId="167" formatCode="_(&quot;$&quot;\ * #,##0.00_);_(&quot;$&quot;\ * \(#,##0.00\);_(&quot;$&quot;\ * &quot;-&quot;??_);_(@_)"/>
        <fill>
          <patternFill patternType="solid">
            <bgColor rgb="FFFFC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14" start="0" length="0">
      <dxf>
        <font>
          <b/>
          <sz val="11"/>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A14" start="0" length="0">
      <dxf>
        <font>
          <b/>
          <sz val="11"/>
          <color auto="1"/>
          <name val="Calibri"/>
          <scheme val="minor"/>
        </font>
        <numFmt numFmtId="167" formatCode="_(&quot;$&quot;\ * #,##0.00_);_(&quot;$&quot;\ * \(#,##0.00\);_(&quot;$&quot;\ * &quot;-&quot;??_);_(@_)"/>
        <fill>
          <patternFill patternType="solid">
            <bgColor rgb="FFFFC000"/>
          </patternFill>
        </fill>
        <alignment vertical="center" wrapText="1" readingOrder="0"/>
        <border outline="0">
          <left style="thin">
            <color indexed="64"/>
          </left>
          <right style="thin">
            <color indexed="64"/>
          </right>
          <top style="thin">
            <color indexed="64"/>
          </top>
          <bottom style="thin">
            <color indexed="64"/>
          </bottom>
        </border>
      </dxf>
    </rfmt>
    <rfmt sheetId="1" s="1" sqref="AB14" start="0" length="0">
      <dxf>
        <font>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C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D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E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F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G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H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I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J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K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L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M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1" sqref="AN14" start="0" length="0">
      <dxf>
        <font>
          <b/>
          <sz val="11"/>
          <color auto="1"/>
          <name val="Calibri"/>
          <scheme val="minor"/>
        </font>
        <numFmt numFmtId="167" formatCode="_(&quot;$&quot;\ * #,##0.00_);_(&quot;$&quot;\ * \(#,##0.00\);_(&quot;$&quot;\ * &quot;-&quot;??_);_(@_)"/>
        <fill>
          <patternFill patternType="solid">
            <bgColor rgb="FFFFC000"/>
          </patternFill>
        </fill>
        <alignment wrapText="1" readingOrder="0"/>
        <border outline="0">
          <left style="thin">
            <color indexed="64"/>
          </left>
          <right style="thin">
            <color indexed="64"/>
          </right>
          <top style="thin">
            <color indexed="64"/>
          </top>
          <bottom style="thin">
            <color indexed="64"/>
          </bottom>
        </border>
      </dxf>
    </rfmt>
    <rfmt sheetId="1" sqref="AO14" start="0" length="0">
      <dxf>
        <font>
          <b/>
          <sz val="11"/>
          <color auto="1"/>
          <name val="Calibri"/>
          <scheme val="minor"/>
        </font>
        <fill>
          <patternFill patternType="solid">
            <bgColor theme="0"/>
          </patternFill>
        </fill>
      </dxf>
    </rfmt>
    <rfmt sheetId="1" sqref="AP14" start="0" length="0">
      <dxf>
        <font>
          <b/>
          <sz val="11"/>
          <color auto="1"/>
          <name val="Calibri"/>
          <scheme val="minor"/>
        </font>
        <fill>
          <patternFill patternType="solid">
            <bgColor theme="0"/>
          </patternFill>
        </fill>
      </dxf>
    </rfmt>
    <rfmt sheetId="1" sqref="AQ14" start="0" length="0">
      <dxf>
        <fill>
          <patternFill patternType="solid">
            <bgColor theme="0"/>
          </patternFill>
        </fill>
      </dxf>
    </rfmt>
    <rfmt sheetId="1" sqref="AR14" start="0" length="0">
      <dxf>
        <fill>
          <patternFill patternType="solid">
            <bgColor theme="0"/>
          </patternFill>
        </fill>
      </dxf>
    </rfmt>
    <rfmt sheetId="1" sqref="AS14" start="0" length="0">
      <dxf>
        <fill>
          <patternFill patternType="solid">
            <bgColor theme="0"/>
          </patternFill>
        </fill>
      </dxf>
    </rfmt>
    <rfmt sheetId="1" sqref="AT14" start="0" length="0">
      <dxf>
        <fill>
          <patternFill patternType="solid">
            <bgColor theme="0"/>
          </patternFill>
        </fill>
      </dxf>
    </rfmt>
    <rfmt sheetId="1" sqref="AU14" start="0" length="0">
      <dxf>
        <fill>
          <patternFill patternType="solid">
            <bgColor theme="0"/>
          </patternFill>
        </fill>
      </dxf>
    </rfmt>
    <rfmt sheetId="1" sqref="AV14" start="0" length="0">
      <dxf>
        <fill>
          <patternFill patternType="solid">
            <bgColor theme="0"/>
          </patternFill>
        </fill>
      </dxf>
    </rfmt>
    <rfmt sheetId="1" sqref="AW14" start="0" length="0">
      <dxf>
        <fill>
          <patternFill patternType="solid">
            <bgColor theme="0"/>
          </patternFill>
        </fill>
      </dxf>
    </rfmt>
    <rfmt sheetId="1" sqref="AX14" start="0" length="0">
      <dxf>
        <fill>
          <patternFill patternType="solid">
            <bgColor theme="0"/>
          </patternFill>
        </fill>
      </dxf>
    </rfmt>
    <rfmt sheetId="1" sqref="AY14" start="0" length="0">
      <dxf>
        <fill>
          <patternFill patternType="solid">
            <bgColor theme="0"/>
          </patternFill>
        </fill>
      </dxf>
    </rfmt>
  </rrc>
  <rcc rId="30336" sId="1">
    <oc r="Q12">
      <f>2165280000+#REF!</f>
    </oc>
    <nc r="Q12">
      <f>+Q11</f>
    </nc>
  </rcc>
  <rcc rId="30337" sId="1">
    <nc r="Q13">
      <f>+Q12</f>
    </nc>
  </rcc>
  <rfmt sheetId="1" sqref="A12:XFD12">
    <dxf>
      <fill>
        <patternFill>
          <bgColor rgb="FFFF99CC"/>
        </patternFill>
      </fill>
    </dxf>
  </rfmt>
  <rfmt sheetId="1" sqref="A13:XFD13">
    <dxf>
      <fill>
        <patternFill>
          <bgColor rgb="FFCC66FF"/>
        </patternFill>
      </fill>
    </dxf>
  </rfmt>
  <rrc rId="30338" sId="1" ref="A14:XFD14" action="insertRow"/>
  <rfmt sheetId="1" sqref="A14:XFD14">
    <dxf>
      <fill>
        <patternFill>
          <bgColor rgb="FF66CCFF"/>
        </patternFill>
      </fill>
    </dxf>
  </rfmt>
  <rfmt sheetId="1" sqref="A12:XFD12">
    <dxf>
      <fill>
        <patternFill>
          <bgColor theme="6" tint="0.39997558519241921"/>
        </patternFill>
      </fill>
    </dxf>
  </rfmt>
  <rfmt sheetId="1" sqref="A13:XFD13">
    <dxf>
      <fill>
        <patternFill>
          <bgColor theme="7" tint="0.39997558519241921"/>
        </patternFill>
      </fill>
    </dxf>
  </rfmt>
  <rfmt sheetId="1" sqref="A14:XFD14">
    <dxf>
      <fill>
        <patternFill>
          <bgColor theme="8" tint="0.39997558519241921"/>
        </patternFill>
      </fill>
    </dxf>
  </rfmt>
  <rcc rId="30339" sId="1">
    <nc r="Q14">
      <f>+Q13</f>
    </nc>
  </rcc>
  <rrc rId="30340" sId="1" ref="A24:XFD24" action="deleteRow">
    <rfmt sheetId="1" xfDxf="1" sqref="A24:XFD24" start="0" length="0">
      <dxf>
        <font>
          <b/>
        </font>
        <fill>
          <patternFill patternType="solid">
            <bgColor rgb="FF92D050"/>
          </patternFill>
        </fill>
      </dxf>
    </rfmt>
    <rfmt sheetId="1" sqref="A24" start="0" length="0">
      <dxf>
        <font>
          <b val="0"/>
          <sz val="11"/>
          <color theme="1"/>
          <name val="Calibri"/>
          <scheme val="minor"/>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24" start="0" length="0">
      <dxf>
        <font>
          <b val="0"/>
          <i/>
          <color auto="1"/>
        </font>
        <numFmt numFmtId="30" formatCode="@"/>
        <fill>
          <patternFill>
            <bgColor theme="7"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1" sqref="C24" start="0" length="0">
      <dxf>
        <font>
          <b val="0"/>
          <i/>
          <color auto="1"/>
        </font>
        <numFmt numFmtId="30" formatCode="@"/>
        <fill>
          <patternFill>
            <bgColor theme="7"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1" sqref="D24" start="0" length="0">
      <dxf>
        <font>
          <b val="0"/>
          <i/>
          <color auto="1"/>
        </font>
        <numFmt numFmtId="30" formatCode="@"/>
        <fill>
          <patternFill>
            <bgColor theme="7"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1" sqref="E24" start="0" length="0">
      <dxf>
        <font>
          <b val="0"/>
          <i/>
          <color auto="1"/>
        </font>
        <numFmt numFmtId="30" formatCode="@"/>
        <fill>
          <patternFill>
            <bgColor theme="7"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1" sqref="F24" start="0" length="0">
      <dxf>
        <font>
          <b val="0"/>
          <sz val="10"/>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24" start="0" length="0">
      <dxf>
        <font>
          <b val="0"/>
          <sz val="10"/>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24" start="0" length="0">
      <dxf>
        <font>
          <b val="0"/>
          <sz val="10"/>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24" start="0" length="0">
      <dxf>
        <font>
          <b val="0"/>
          <sz val="10"/>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24" start="0" length="0">
      <dxf>
        <font>
          <b val="0"/>
          <sz val="11"/>
          <color theme="1"/>
          <name val="Calibri"/>
          <scheme val="minor"/>
        </font>
        <fill>
          <patternFill>
            <bgColor theme="7" tint="-0.249977111117893"/>
          </patternFill>
        </fill>
        <alignment horizontal="center" vertical="center" readingOrder="0"/>
        <border outline="0">
          <left style="thin">
            <color indexed="64"/>
          </left>
          <right style="thin">
            <color indexed="64"/>
          </right>
          <top style="thin">
            <color indexed="64"/>
          </top>
          <bottom style="thin">
            <color indexed="64"/>
          </bottom>
        </border>
      </dxf>
    </rfmt>
    <rfmt sheetId="1" sqref="K24" start="0" length="0">
      <dxf>
        <font>
          <b val="0"/>
          <sz val="10"/>
          <color auto="1"/>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24" start="0" length="0">
      <dxf>
        <font>
          <b val="0"/>
          <sz val="10"/>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24" start="0" length="0">
      <dxf>
        <font>
          <b val="0"/>
          <sz val="9"/>
          <color rgb="FF000000"/>
        </font>
        <numFmt numFmtId="177" formatCode="&quot;$&quot;#,##0.00;[Red]\-&quot;$&quot;#,##0.00"/>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24" start="0" length="0">
      <dxf>
        <font>
          <b val="0"/>
          <sz val="9"/>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24" start="0" length="0">
      <dxf>
        <font>
          <b val="0"/>
          <sz val="10"/>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24" start="0" length="0">
      <dxf>
        <font>
          <b val="0"/>
          <sz val="10"/>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24" start="0" length="0">
      <dxf>
        <font>
          <b val="0"/>
          <sz val="9"/>
          <color rgb="FF000000"/>
        </font>
        <numFmt numFmtId="167" formatCode="_(&quot;$&quot;\ * #,##0.00_);_(&quot;$&quot;\ * \(#,##0.00\);_(&quot;$&quot;\ * &quot;-&quot;??_);_(@_)"/>
        <fill>
          <patternFill>
            <bgColor theme="7" tint="-0.249977111117893"/>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R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S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T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U24" start="0" length="0">
      <dxf>
        <font>
          <b val="0"/>
          <sz val="10"/>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W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X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Y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Z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A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B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C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D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E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F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G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H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I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J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K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L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M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N24" start="0" length="0">
      <dxf>
        <font>
          <b val="0"/>
          <sz val="11"/>
          <color theme="1"/>
          <name val="Calibri"/>
          <scheme val="minor"/>
        </font>
        <fill>
          <patternFill>
            <bgColor theme="7" tint="-0.249977111117893"/>
          </patternFill>
        </fill>
        <border outline="0">
          <left style="thin">
            <color indexed="64"/>
          </left>
          <right style="thin">
            <color indexed="64"/>
          </right>
          <top style="thin">
            <color indexed="64"/>
          </top>
          <bottom style="thin">
            <color indexed="64"/>
          </bottom>
        </border>
      </dxf>
    </rfmt>
    <rfmt sheetId="1" sqref="AO24" start="0" length="0">
      <dxf>
        <font>
          <b val="0"/>
          <sz val="11"/>
          <color theme="1"/>
          <name val="Calibri"/>
          <scheme val="minor"/>
        </font>
        <fill>
          <patternFill>
            <bgColor theme="0"/>
          </patternFill>
        </fill>
      </dxf>
    </rfmt>
    <rfmt sheetId="1" sqref="AP24" start="0" length="0">
      <dxf>
        <font>
          <b val="0"/>
          <sz val="11"/>
          <color theme="1"/>
          <name val="Calibri"/>
          <scheme val="minor"/>
        </font>
        <fill>
          <patternFill>
            <bgColor theme="0"/>
          </patternFill>
        </fill>
      </dxf>
    </rfmt>
    <rfmt sheetId="1" sqref="AQ24" start="0" length="0">
      <dxf>
        <fill>
          <patternFill>
            <bgColor theme="0"/>
          </patternFill>
        </fill>
      </dxf>
    </rfmt>
    <rfmt sheetId="1" sqref="AR24" start="0" length="0">
      <dxf>
        <fill>
          <patternFill>
            <bgColor theme="0"/>
          </patternFill>
        </fill>
      </dxf>
    </rfmt>
    <rfmt sheetId="1" sqref="AS24" start="0" length="0">
      <dxf>
        <fill>
          <patternFill>
            <bgColor theme="0"/>
          </patternFill>
        </fill>
      </dxf>
    </rfmt>
    <rfmt sheetId="1" sqref="AT24" start="0" length="0">
      <dxf>
        <fill>
          <patternFill>
            <bgColor theme="0"/>
          </patternFill>
        </fill>
      </dxf>
    </rfmt>
    <rfmt sheetId="1" sqref="AU24" start="0" length="0">
      <dxf>
        <fill>
          <patternFill>
            <bgColor theme="0"/>
          </patternFill>
        </fill>
      </dxf>
    </rfmt>
    <rfmt sheetId="1" sqref="AV24" start="0" length="0">
      <dxf>
        <fill>
          <patternFill>
            <bgColor theme="0"/>
          </patternFill>
        </fill>
      </dxf>
    </rfmt>
    <rfmt sheetId="1" sqref="AW24" start="0" length="0">
      <dxf>
        <fill>
          <patternFill>
            <bgColor theme="0"/>
          </patternFill>
        </fill>
      </dxf>
    </rfmt>
    <rfmt sheetId="1" sqref="AX24" start="0" length="0">
      <dxf>
        <fill>
          <patternFill>
            <bgColor theme="0"/>
          </patternFill>
        </fill>
      </dxf>
    </rfmt>
    <rfmt sheetId="1" sqref="AY24" start="0" length="0">
      <dxf>
        <fill>
          <patternFill>
            <bgColor theme="0"/>
          </patternFill>
        </fill>
      </dxf>
    </rfmt>
  </rrc>
  <rfmt sheetId="1" sqref="A23:XFD23">
    <dxf>
      <fill>
        <patternFill>
          <bgColor theme="6" tint="0.39997558519241921"/>
        </patternFill>
      </fill>
    </dxf>
  </rfmt>
  <rfmt sheetId="1" sqref="A23:XFD23">
    <dxf>
      <fill>
        <patternFill patternType="none">
          <bgColor auto="1"/>
        </patternFill>
      </fill>
    </dxf>
  </rfmt>
  <rfmt sheetId="1" sqref="A23:AN23">
    <dxf>
      <fill>
        <patternFill patternType="solid">
          <bgColor theme="6" tint="0.39997558519241921"/>
        </patternFill>
      </fill>
    </dxf>
  </rfmt>
  <rfmt sheetId="1" sqref="A30" start="0" length="0">
    <dxf>
      <font>
        <sz val="11"/>
        <color theme="1"/>
        <name val="Calibri"/>
        <scheme val="minor"/>
      </font>
      <fill>
        <patternFill>
          <bgColor theme="6" tint="0.39997558519241921"/>
        </patternFill>
      </fill>
    </dxf>
  </rfmt>
  <rfmt sheetId="1" sqref="B30" start="0" length="0">
    <dxf>
      <font>
        <sz val="10"/>
        <color auto="1"/>
      </font>
      <fill>
        <patternFill>
          <bgColor theme="6" tint="0.39997558519241921"/>
        </patternFill>
      </fill>
    </dxf>
  </rfmt>
  <rfmt sheetId="1" sqref="C30" start="0" length="0">
    <dxf>
      <font>
        <sz val="10"/>
        <color auto="1"/>
      </font>
      <fill>
        <patternFill>
          <bgColor theme="6" tint="0.39997558519241921"/>
        </patternFill>
      </fill>
    </dxf>
  </rfmt>
  <rfmt sheetId="1" sqref="D30" start="0" length="0">
    <dxf>
      <font>
        <sz val="10"/>
        <color auto="1"/>
      </font>
      <fill>
        <patternFill>
          <bgColor theme="6" tint="0.39997558519241921"/>
        </patternFill>
      </fill>
    </dxf>
  </rfmt>
  <rfmt sheetId="1" sqref="E30" start="0" length="0">
    <dxf>
      <font>
        <sz val="10"/>
        <color auto="1"/>
      </font>
      <fill>
        <patternFill>
          <bgColor theme="6" tint="0.39997558519241921"/>
        </patternFill>
      </fill>
    </dxf>
  </rfmt>
  <rfmt sheetId="1" sqref="F30" start="0" length="0">
    <dxf>
      <font>
        <sz val="10"/>
        <color theme="0"/>
      </font>
      <fill>
        <patternFill>
          <bgColor theme="6" tint="0.39997558519241921"/>
        </patternFill>
      </fill>
    </dxf>
  </rfmt>
  <rfmt sheetId="1" sqref="G30" start="0" length="0">
    <dxf>
      <font>
        <sz val="10"/>
        <color theme="0"/>
      </font>
      <fill>
        <patternFill>
          <bgColor theme="6" tint="0.39997558519241921"/>
        </patternFill>
      </fill>
    </dxf>
  </rfmt>
  <rfmt sheetId="1" sqref="H30" start="0" length="0">
    <dxf>
      <font>
        <sz val="10"/>
        <color theme="0"/>
      </font>
      <fill>
        <patternFill>
          <bgColor theme="6" tint="0.39997558519241921"/>
        </patternFill>
      </fill>
    </dxf>
  </rfmt>
  <rfmt sheetId="1" sqref="I30" start="0" length="0">
    <dxf>
      <font>
        <sz val="10"/>
        <color theme="0"/>
      </font>
      <fill>
        <patternFill>
          <bgColor theme="6" tint="0.39997558519241921"/>
        </patternFill>
      </fill>
    </dxf>
  </rfmt>
  <rfmt sheetId="1" sqref="J30" start="0" length="0">
    <dxf>
      <font>
        <sz val="11"/>
        <color theme="1"/>
        <name val="Calibri"/>
        <scheme val="minor"/>
      </font>
      <fill>
        <patternFill>
          <bgColor theme="6" tint="0.39997558519241921"/>
        </patternFill>
      </fill>
      <alignment horizontal="center" wrapText="0" readingOrder="0"/>
    </dxf>
  </rfmt>
  <rfmt sheetId="1" sqref="K30" start="0" length="0">
    <dxf>
      <font>
        <sz val="10"/>
        <color auto="1"/>
      </font>
      <fill>
        <patternFill>
          <bgColor theme="6" tint="0.39997558519241921"/>
        </patternFill>
      </fill>
    </dxf>
  </rfmt>
  <rfmt sheetId="1" sqref="L30" start="0" length="0">
    <dxf>
      <font>
        <sz val="10"/>
        <color theme="0"/>
      </font>
      <fill>
        <patternFill>
          <bgColor theme="6" tint="0.39997558519241921"/>
        </patternFill>
      </fill>
      <alignment horizontal="center" readingOrder="0"/>
    </dxf>
  </rfmt>
  <rfmt sheetId="1" sqref="M30" start="0" length="0">
    <dxf>
      <font>
        <sz val="9"/>
        <color rgb="FF000000"/>
      </font>
      <numFmt numFmtId="177" formatCode="&quot;$&quot;#,##0.00;[Red]\-&quot;$&quot;#,##0.00"/>
      <fill>
        <patternFill>
          <bgColor theme="6" tint="0.39997558519241921"/>
        </patternFill>
      </fill>
    </dxf>
  </rfmt>
  <rfmt sheetId="1" sqref="N30" start="0" length="0">
    <dxf>
      <font>
        <sz val="9"/>
        <color theme="0"/>
      </font>
      <fill>
        <patternFill>
          <bgColor theme="6" tint="0.39997558519241921"/>
        </patternFill>
      </fill>
    </dxf>
  </rfmt>
  <rfmt sheetId="1" sqref="O30" start="0" length="0">
    <dxf>
      <font>
        <sz val="10"/>
        <color theme="0"/>
      </font>
      <fill>
        <patternFill>
          <bgColor theme="6" tint="0.39997558519241921"/>
        </patternFill>
      </fill>
    </dxf>
  </rfmt>
  <rcc rId="30341" sId="1" odxf="1" s="1" dxf="1" numFmtId="34">
    <nc r="P30">
      <v>1004250000</v>
    </nc>
    <ndxf>
      <font>
        <sz val="9"/>
        <color theme="0"/>
        <name val="Calibri"/>
        <scheme val="minor"/>
      </font>
      <fill>
        <patternFill>
          <bgColor theme="6" tint="0.39997558519241921"/>
        </patternFill>
      </fill>
      <alignment horizontal="right" readingOrder="0"/>
    </ndxf>
  </rcc>
  <rcc rId="30342" sId="1" odxf="1" s="1" dxf="1">
    <nc r="Q30">
      <f>SUM(Q24:Q29)</f>
    </nc>
    <ndxf>
      <font>
        <sz val="9"/>
        <color theme="0"/>
        <name val="Calibri"/>
        <scheme val="minor"/>
      </font>
      <fill>
        <patternFill>
          <bgColor theme="6" tint="0.39997558519241921"/>
        </patternFill>
      </fill>
      <alignment horizontal="right" readingOrder="0"/>
    </ndxf>
  </rcc>
  <rfmt sheetId="1" s="1" sqref="R30" start="0" length="0">
    <dxf>
      <font>
        <sz val="11"/>
        <color theme="1"/>
        <name val="Calibri"/>
        <scheme val="minor"/>
      </font>
      <numFmt numFmtId="0" formatCode="General"/>
      <fill>
        <patternFill>
          <bgColor theme="6" tint="0.39997558519241921"/>
        </patternFill>
      </fill>
      <alignment horizontal="general" vertical="bottom" wrapText="0" readingOrder="0"/>
    </dxf>
  </rfmt>
  <rfmt sheetId="1" s="1" sqref="S30" start="0" length="0">
    <dxf>
      <font>
        <sz val="11"/>
        <color theme="1"/>
        <name val="Calibri"/>
        <scheme val="minor"/>
      </font>
      <numFmt numFmtId="0" formatCode="General"/>
      <fill>
        <patternFill>
          <bgColor theme="6" tint="0.39997558519241921"/>
        </patternFill>
      </fill>
      <alignment horizontal="general" vertical="bottom" wrapText="0" readingOrder="0"/>
    </dxf>
  </rfmt>
  <rfmt sheetId="1" sqref="T30" start="0" length="0">
    <dxf>
      <font>
        <sz val="11"/>
        <color theme="1"/>
        <name val="Calibri"/>
        <scheme val="minor"/>
      </font>
      <numFmt numFmtId="0" formatCode="General"/>
      <fill>
        <patternFill>
          <bgColor theme="6" tint="0.39997558519241921"/>
        </patternFill>
      </fill>
      <alignment horizontal="general" vertical="bottom" wrapText="0" readingOrder="0"/>
    </dxf>
  </rfmt>
  <rfmt sheetId="1" sqref="U30" start="0" length="0">
    <dxf>
      <font>
        <sz val="10"/>
        <color theme="0"/>
      </font>
      <fill>
        <patternFill>
          <bgColor theme="6" tint="0.39997558519241921"/>
        </patternFill>
      </fill>
    </dxf>
  </rfmt>
  <rfmt sheetId="1" sqref="V30" start="0" length="0">
    <dxf>
      <font>
        <sz val="11"/>
        <color theme="1"/>
        <name val="Calibri"/>
        <scheme val="minor"/>
      </font>
      <fill>
        <patternFill>
          <bgColor theme="6" tint="0.39997558519241921"/>
        </patternFill>
      </fill>
      <alignment horizontal="general" vertical="bottom" wrapText="0" readingOrder="0"/>
    </dxf>
  </rfmt>
  <rfmt sheetId="1" sqref="W30" start="0" length="0">
    <dxf>
      <font>
        <sz val="11"/>
        <color theme="1"/>
        <name val="Calibri"/>
        <scheme val="minor"/>
      </font>
      <fill>
        <patternFill>
          <bgColor theme="6" tint="0.39997558519241921"/>
        </patternFill>
      </fill>
      <alignment horizontal="general" vertical="bottom" wrapText="0" readingOrder="0"/>
    </dxf>
  </rfmt>
  <rfmt sheetId="1" sqref="X30" start="0" length="0">
    <dxf>
      <font>
        <sz val="11"/>
        <color theme="1"/>
        <name val="Calibri"/>
        <scheme val="minor"/>
      </font>
      <fill>
        <patternFill>
          <bgColor theme="6" tint="0.39997558519241921"/>
        </patternFill>
      </fill>
      <alignment horizontal="general" vertical="bottom" wrapText="0" readingOrder="0"/>
    </dxf>
  </rfmt>
  <rfmt sheetId="1" sqref="Y30" start="0" length="0">
    <dxf>
      <font>
        <sz val="11"/>
        <color theme="1"/>
        <name val="Calibri"/>
        <scheme val="minor"/>
      </font>
      <fill>
        <patternFill>
          <bgColor theme="6" tint="0.39997558519241921"/>
        </patternFill>
      </fill>
      <alignment horizontal="general" vertical="bottom" wrapText="0" readingOrder="0"/>
    </dxf>
  </rfmt>
  <rfmt sheetId="1" sqref="Z30" start="0" length="0">
    <dxf>
      <font>
        <sz val="11"/>
        <color theme="1"/>
        <name val="Calibri"/>
        <scheme val="minor"/>
      </font>
      <fill>
        <patternFill>
          <bgColor theme="6" tint="0.39997558519241921"/>
        </patternFill>
      </fill>
      <alignment horizontal="general" vertical="bottom" wrapText="0" readingOrder="0"/>
    </dxf>
  </rfmt>
  <rfmt sheetId="1" sqref="AA30" start="0" length="0">
    <dxf>
      <font>
        <sz val="11"/>
        <color theme="1"/>
        <name val="Calibri"/>
        <scheme val="minor"/>
      </font>
      <numFmt numFmtId="0" formatCode="General"/>
      <fill>
        <patternFill>
          <bgColor theme="6" tint="0.39997558519241921"/>
        </patternFill>
      </fill>
      <alignment horizontal="general" vertical="bottom" wrapText="0" readingOrder="0"/>
    </dxf>
  </rfmt>
  <rfmt sheetId="1" sqref="AB30" start="0" length="0">
    <dxf>
      <font>
        <sz val="11"/>
        <color theme="1"/>
        <name val="Calibri"/>
        <scheme val="minor"/>
      </font>
      <fill>
        <patternFill>
          <bgColor theme="6" tint="0.39997558519241921"/>
        </patternFill>
      </fill>
      <alignment horizontal="general" vertical="bottom" wrapText="0" readingOrder="0"/>
    </dxf>
  </rfmt>
  <rfmt sheetId="1" s="1" sqref="AC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D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E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F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G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H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I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J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K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L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M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1" sqref="AN30" start="0" length="0">
    <dxf>
      <font>
        <sz val="11"/>
        <color theme="1"/>
        <name val="Calibri"/>
        <scheme val="minor"/>
      </font>
      <numFmt numFmtId="0" formatCode="General"/>
      <fill>
        <patternFill>
          <bgColor theme="6" tint="0.39997558519241921"/>
        </patternFill>
      </fill>
      <alignment horizontal="general" vertical="bottom" wrapText="0" readingOrder="0"/>
      <protection locked="1"/>
    </dxf>
  </rfmt>
  <rfmt sheetId="1" sqref="O30" start="0" length="0">
    <dxf>
      <numFmt numFmtId="35" formatCode="_-* #,##0.00\ _€_-;\-* #,##0.00\ _€_-;_-* &quot;-&quot;??\ _€_-;_-@_-"/>
    </dxf>
  </rfmt>
  <rrc rId="30343" sId="1" ref="A31:XFD31" action="deleteRow">
    <undo index="0" exp="area" ref3D="1" dr="$A$10:$BM$31" dn="Z_FF479038_11DD_4B67_9857_C30D7BF45A46_.wvu.FilterData" sId="1"/>
    <undo index="0" exp="area" ref3D="1" dr="$A$10:$BM$31" dn="Z_F7D90768_2FBD_4556_9EB5_ADD2156D30B8_.wvu.FilterData" sId="1"/>
    <undo index="0" exp="area" ref3D="1" dr="$A$10:$BM$31" dn="Z_F32EFA0C_4DD1_42DF_B7DF_F33F18865E65_.wvu.FilterData" sId="1"/>
    <undo index="0" exp="area" ref3D="1" dr="$A$10:$BM$31" dn="Z_F0FF61F5_7946_084E_B230_2C962605FEA4_.wvu.FilterData" sId="1"/>
    <undo index="0" exp="area" ref3D="1" dr="$A$10:$BM$31" dn="Z_EE69281A_0456_4BB1_8726_CE5E50383936_.wvu.FilterData" sId="1"/>
    <undo index="0" exp="area" ref3D="1" dr="$A$10:$AN$31" dn="Z_D85F31E8_8D83_46EC_BB2C_CE8853DEDE13_.wvu.FilterData" sId="1"/>
    <undo index="0" exp="area" ref3D="1" dr="$A$10:$AN$31" dn="Z_D6CC93E9_9A1F_46FE_B458_E0E71B3CE42C_.wvu.FilterData" sId="1"/>
    <undo index="0" exp="area" ref3D="1" dr="$A$10:$BM$31" dn="Z_D61A9949_4510_4501_AA16_26EAFD058A00_.wvu.FilterData" sId="1"/>
    <undo index="0" exp="area" ref3D="1" dr="$A$10:$BM$31" dn="Z_CE7AFC82_D5F1_4714_97ED_0720EBCF1114_.wvu.FilterData" sId="1"/>
    <undo index="0" exp="area" ref3D="1" dr="$A$10:$BM$31" dn="Z_CE2C883B_CBF9_4C0B_AF3A_0A18A31933A8_.wvu.FilterData" sId="1"/>
    <undo index="0" exp="area" ref3D="1" dr="$A$9:$AN$31" dn="Z_CBAF93EF_A2F4_284A_A33C_27CC9B958E98_.wvu.FilterData" sId="1"/>
    <undo index="0" exp="area" ref3D="1" dr="$A$10:$AN$31" dn="Z_B92FD98C_19B7_4302_A1BD_6749C5FD423E_.wvu.FilterData" sId="1"/>
    <undo index="0" exp="area" ref3D="1" dr="$A$10:$BM$31" dn="Z_B6BAFB32_389A_4006_AE36_9E28A30345DC_.wvu.FilterData" sId="1"/>
    <undo index="0" exp="area" ref3D="1" dr="$A$10:$BM$31" dn="Z_A5479507_3B4E_4EDB_99A5_EB1221528F47_.wvu.FilterData" sId="1"/>
    <undo index="0" exp="area" ref3D="1" dr="$A$10:$BM$31" dn="Z_A0C747B9_1714_44AA_80FF_00CD4FCCE688_.wvu.FilterData" sId="1"/>
    <undo index="0" exp="area" ref3D="1" dr="$A$10:$BM$31" dn="Z_94317882_CF9C_45BA_842C_487E378FF634_.wvu.FilterData" sId="1"/>
    <undo index="0" exp="area" ref3D="1" dr="$A$10:$AN$31" dn="Z_939BE623_824E_4EBF_A602_61284C189616_.wvu.FilterData" sId="1"/>
    <undo index="0" exp="area" ref3D="1" dr="$A$10:$BM$31" dn="Z_8FA07EDD_39EC_479B_8B3A_784B7455E2AF_.wvu.FilterData" sId="1"/>
    <undo index="0" exp="area" ref3D="1" dr="$A$10:$BM$31" dn="Z_88B76AAC_FB61_4DED_A713_822E13E5A9AF_.wvu.FilterData" sId="1"/>
    <undo index="0" exp="area" ref3D="1" dr="$A$10:$AN$31" dn="Z_788FE536_5BB5_4F77_AE4D_5E43E69F0D06_.wvu.FilterData" sId="1"/>
    <undo index="0" exp="area" ref3D="1" dr="$A$10:$BM$31" dn="Z_5E9A5533_D920_44B4_9A10_C797E589D02E_.wvu.FilterData" sId="1"/>
    <undo index="0" exp="area" ref3D="1" dr="$A$10:$BM$31" dn="Z_3E69A9BE_CB56_454A_B337_2D22E91CB57B_.wvu.FilterData" sId="1"/>
    <undo index="0" exp="area" ref3D="1" dr="$A$10:$BM$31" dn="Z_3A4C5912_EBB3_4D15_9DF7_B076C29FEE69_.wvu.FilterData" sId="1"/>
    <undo index="0" exp="area" ref3D="1" dr="$A$10:$BM$31" dn="Z_3400E012_D0B4_4EE0_AA97_9DED38106FF3_.wvu.FilterData" sId="1"/>
    <undo index="0" exp="area" ref3D="1" dr="$A$10:$BM$31" dn="Z_25891AD7_F8A8_45F9_8FE7_CD7BB70FAB53_.wvu.FilterData" sId="1"/>
    <undo index="0" exp="area" ref3D="1" dr="$A$10:$BM$31" dn="Z_13FF24F8_71E1_49D2_8BC1_404690D0F831_.wvu.FilterData" sId="1"/>
    <rfmt sheetId="1" xfDxf="1" sqref="A31:XFD31" start="0" length="0">
      <dxf>
        <font>
          <b/>
        </font>
        <fill>
          <patternFill patternType="solid">
            <bgColor rgb="FF92D050"/>
          </patternFill>
        </fill>
      </dxf>
    </rfmt>
    <rfmt sheetId="1" sqref="A31" start="0" length="0">
      <dxf>
        <font>
          <sz val="10"/>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1" start="0" length="0">
      <dxf>
        <font>
          <sz val="10"/>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31" start="0" length="0">
      <dxf>
        <font>
          <sz val="10"/>
        </font>
        <fill>
          <patternFill>
            <bgColor rgb="FF7030A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31" start="0" length="0">
      <dxf>
        <font>
          <sz val="10"/>
        </font>
        <fill>
          <patternFill>
            <bgColor rgb="FF7030A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31" start="0" length="0">
      <dxf>
        <font>
          <sz val="10"/>
        </font>
        <fill>
          <patternFill>
            <bgColor rgb="FF7030A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31" start="0" length="0">
      <dxf>
        <font>
          <sz val="10"/>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31" start="0" length="0">
      <dxf>
        <font>
          <sz val="10"/>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31" start="0" length="0">
      <dxf>
        <font>
          <sz val="10"/>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1" start="0" length="0">
      <dxf>
        <font>
          <sz val="10"/>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31" start="0" length="0">
      <dxf>
        <font>
          <sz val="10"/>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31" start="0" length="0">
      <dxf>
        <font>
          <sz val="10"/>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31" start="0" length="0">
      <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31" start="0" length="0">
      <dxf>
        <numFmt numFmtId="19" formatCode="dd/mm/yyyy"/>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31" start="0" length="0">
      <dxf>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31" start="0" length="0">
      <dxf>
        <font>
          <color theme="0"/>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31" start="0" length="0">
      <dxf>
        <font>
          <sz val="11"/>
          <color theme="0"/>
          <name val="Calibri"/>
          <scheme val="minor"/>
        </font>
        <numFmt numFmtId="167" formatCode="_(&quot;$&quot;\ * #,##0.00_);_(&quot;$&quot;\ * \(#,##0.00\);_(&quot;$&quot;\ * &quot;-&quot;??_);_(@_)"/>
        <fill>
          <patternFill>
            <bgColor rgb="FF7030A0"/>
          </patternFill>
        </fill>
        <alignment wrapText="1" readingOrder="0"/>
        <border outline="0">
          <left style="thin">
            <color indexed="64"/>
          </left>
          <right style="thin">
            <color indexed="64"/>
          </right>
          <top style="thin">
            <color indexed="64"/>
          </top>
          <bottom style="thin">
            <color indexed="64"/>
          </bottom>
        </border>
      </dxf>
    </rfmt>
    <rfmt sheetId="1" s="1" sqref="Q31" start="0" length="0">
      <dxf>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31" start="0" length="0">
      <dxf>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31" start="0" length="0">
      <dxf>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31" start="0" length="0">
      <dxf>
        <font>
          <color rgb="FF0070C0"/>
        </font>
        <numFmt numFmtId="176" formatCode="_-[$$-240A]\ * #,##0.00_ ;_-[$$-240A]\ * \-#,##0.00\ ;_-[$$-240A]\ * &quot;-&quot;??_ ;_-@_ "/>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31" start="0" length="0">
      <dxf>
        <font>
          <color rgb="FF0070C0"/>
        </font>
        <numFmt numFmtId="35" formatCode="_-* #,##0.00\ _€_-;\-* #,##0.00\ _€_-;_-* &quot;-&quot;??\ _€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31" start="0" length="0">
      <dxf>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31" start="0" length="0">
      <dxf>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31" start="0" length="0">
      <dxf>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31" start="0" length="0">
      <dxf>
        <font>
          <b val="0"/>
          <sz val="11"/>
          <color theme="1"/>
          <name val="Calibri"/>
          <scheme val="minor"/>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31" start="0" length="0">
      <dxf>
        <font>
          <b val="0"/>
          <sz val="11"/>
          <color theme="1"/>
          <name val="Calibri"/>
          <scheme val="minor"/>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31" start="0" length="0">
      <dxf>
        <font>
          <b val="0"/>
          <sz val="11"/>
          <color theme="1"/>
          <name val="Calibri"/>
          <scheme val="minor"/>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31" start="0" length="0">
      <dxf>
        <font>
          <b val="0"/>
          <sz val="11"/>
          <color theme="1"/>
          <name val="Calibri"/>
          <scheme val="minor"/>
        </font>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AC31">
        <f>SUM(AC25:AC29)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D31">
        <f>SUM(AD25:AD29)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E31">
        <f>SUM(AE25:AE29)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F31">
        <f>SUM(AF25:AF30)</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G31">
        <f>SUM(AG25:AG29)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H31">
        <f>SUM(AH25:AH29)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I31">
        <f>SUM(AI25:AI29)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J31">
        <f>SUM(AJ25:AJ29)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K31">
        <f>SUM(AK25:AK29)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L31">
        <f>SUM(AL25:AL29)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M31">
        <f>SUM(AM25:AM29)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AN31">
        <f>SUM(AN25:AN29)</f>
      </nc>
      <ndxf>
        <font>
          <b val="0"/>
          <sz val="11"/>
          <color theme="1"/>
          <name val="Calibri"/>
          <scheme val="minor"/>
        </font>
        <numFmt numFmtId="167" formatCode="_(&quot;$&quot;\ * #,##0.00_);_(&quot;$&quot;\ * \(#,##0.00\);_(&quot;$&quot;\ * &quot;-&quot;??_);_(@_)"/>
        <fill>
          <patternFill>
            <bgColor rgb="FF7030A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AO31" start="0" length="0">
      <dxf>
        <font>
          <b val="0"/>
          <color theme="0"/>
        </font>
        <fill>
          <patternFill>
            <bgColor theme="0"/>
          </patternFill>
        </fill>
      </dxf>
    </rfmt>
    <rfmt sheetId="1" sqref="AP31" start="0" length="0">
      <dxf>
        <font>
          <b val="0"/>
          <color theme="0"/>
        </font>
        <fill>
          <patternFill>
            <bgColor theme="0"/>
          </patternFill>
        </fill>
      </dxf>
    </rfmt>
    <rfmt sheetId="1" sqref="AQ31" start="0" length="0">
      <dxf>
        <fill>
          <patternFill>
            <bgColor theme="0"/>
          </patternFill>
        </fill>
      </dxf>
    </rfmt>
    <rfmt sheetId="1" sqref="AR31" start="0" length="0">
      <dxf>
        <fill>
          <patternFill>
            <bgColor theme="0"/>
          </patternFill>
        </fill>
      </dxf>
    </rfmt>
    <rfmt sheetId="1" sqref="AS31" start="0" length="0">
      <dxf>
        <fill>
          <patternFill>
            <bgColor theme="0"/>
          </patternFill>
        </fill>
      </dxf>
    </rfmt>
    <rfmt sheetId="1" sqref="AT31" start="0" length="0">
      <dxf>
        <fill>
          <patternFill>
            <bgColor theme="0"/>
          </patternFill>
        </fill>
      </dxf>
    </rfmt>
    <rfmt sheetId="1" sqref="AU31" start="0" length="0">
      <dxf>
        <fill>
          <patternFill>
            <bgColor theme="0"/>
          </patternFill>
        </fill>
      </dxf>
    </rfmt>
    <rfmt sheetId="1" sqref="AV31" start="0" length="0">
      <dxf>
        <fill>
          <patternFill>
            <bgColor theme="0"/>
          </patternFill>
        </fill>
      </dxf>
    </rfmt>
    <rfmt sheetId="1" sqref="AW31" start="0" length="0">
      <dxf>
        <fill>
          <patternFill>
            <bgColor theme="0"/>
          </patternFill>
        </fill>
      </dxf>
    </rfmt>
    <rfmt sheetId="1" sqref="AX31" start="0" length="0">
      <dxf>
        <fill>
          <patternFill>
            <bgColor theme="0"/>
          </patternFill>
        </fill>
      </dxf>
    </rfmt>
    <rfmt sheetId="1" sqref="AY31" start="0" length="0">
      <dxf>
        <fill>
          <patternFill>
            <bgColor theme="0"/>
          </patternFill>
        </fill>
      </dxf>
    </rfmt>
    <rfmt sheetId="1" sqref="AZ31" start="0" length="0">
      <dxf>
        <fill>
          <patternFill>
            <bgColor theme="0"/>
          </patternFill>
        </fill>
      </dxf>
    </rfmt>
    <rfmt sheetId="1" sqref="BA31" start="0" length="0">
      <dxf>
        <fill>
          <patternFill>
            <bgColor theme="0"/>
          </patternFill>
        </fill>
      </dxf>
    </rfmt>
    <rfmt sheetId="1" sqref="BB31" start="0" length="0">
      <dxf>
        <fill>
          <patternFill>
            <bgColor theme="0"/>
          </patternFill>
        </fill>
      </dxf>
    </rfmt>
    <rfmt sheetId="1" sqref="BC31" start="0" length="0">
      <dxf>
        <fill>
          <patternFill>
            <bgColor theme="0"/>
          </patternFill>
        </fill>
      </dxf>
    </rfmt>
    <rfmt sheetId="1" sqref="BD31" start="0" length="0">
      <dxf>
        <fill>
          <patternFill>
            <bgColor theme="0"/>
          </patternFill>
        </fill>
      </dxf>
    </rfmt>
    <rfmt sheetId="1" sqref="BE31" start="0" length="0">
      <dxf>
        <fill>
          <patternFill>
            <bgColor theme="0"/>
          </patternFill>
        </fill>
      </dxf>
    </rfmt>
    <rfmt sheetId="1" sqref="BF31" start="0" length="0">
      <dxf>
        <fill>
          <patternFill>
            <bgColor theme="0"/>
          </patternFill>
        </fill>
      </dxf>
    </rfmt>
    <rfmt sheetId="1" sqref="BG31" start="0" length="0">
      <dxf>
        <fill>
          <patternFill>
            <bgColor theme="0"/>
          </patternFill>
        </fill>
      </dxf>
    </rfmt>
    <rfmt sheetId="1" sqref="BH31" start="0" length="0">
      <dxf>
        <fill>
          <patternFill>
            <bgColor theme="0"/>
          </patternFill>
        </fill>
      </dxf>
    </rfmt>
    <rfmt sheetId="1" sqref="BI31" start="0" length="0">
      <dxf>
        <fill>
          <patternFill>
            <bgColor theme="0"/>
          </patternFill>
        </fill>
      </dxf>
    </rfmt>
    <rfmt sheetId="1" sqref="BJ31" start="0" length="0">
      <dxf>
        <fill>
          <patternFill>
            <bgColor theme="0"/>
          </patternFill>
        </fill>
      </dxf>
    </rfmt>
    <rfmt sheetId="1" sqref="BK31" start="0" length="0">
      <dxf>
        <fill>
          <patternFill>
            <bgColor theme="0"/>
          </patternFill>
        </fill>
      </dxf>
    </rfmt>
    <rfmt sheetId="1" sqref="BL31" start="0" length="0">
      <dxf>
        <fill>
          <patternFill>
            <bgColor theme="0"/>
          </patternFill>
        </fill>
      </dxf>
    </rfmt>
    <rfmt sheetId="1" sqref="BM31" start="0" length="0">
      <dxf>
        <fill>
          <patternFill>
            <bgColor theme="0"/>
          </patternFill>
        </fill>
      </dxf>
    </rfmt>
  </rrc>
  <rfmt sheetId="1" sqref="A32:AN32">
    <dxf>
      <fill>
        <patternFill>
          <bgColor theme="6" tint="0.39997558519241921"/>
        </patternFill>
      </fill>
    </dxf>
  </rfmt>
  <rrc rId="30344" sId="1" ref="A33:XFD33" action="insertRow"/>
  <rrc rId="30345" sId="1" ref="A34:XFD34" action="insertRow"/>
  <rfmt sheetId="1" sqref="A33" start="0" length="0">
    <dxf>
      <font>
        <b/>
        <sz val="10"/>
        <color auto="1"/>
      </font>
      <fill>
        <patternFill>
          <bgColor theme="7" tint="0.39997558519241921"/>
        </patternFill>
      </fill>
      <protection locked="1"/>
    </dxf>
  </rfmt>
  <rfmt sheetId="1" sqref="B33" start="0" length="0">
    <dxf>
      <font>
        <b/>
        <i val="0"/>
        <sz val="10"/>
        <color auto="1"/>
      </font>
      <numFmt numFmtId="0" formatCode="General"/>
      <fill>
        <patternFill>
          <bgColor theme="7" tint="0.39997558519241921"/>
        </patternFill>
      </fill>
      <alignment wrapText="1" readingOrder="0"/>
      <border outline="0">
        <left style="thin">
          <color indexed="64"/>
        </left>
        <right style="thin">
          <color indexed="64"/>
        </right>
        <top style="thin">
          <color indexed="64"/>
        </top>
        <bottom style="thin">
          <color indexed="64"/>
        </bottom>
      </border>
    </dxf>
  </rfmt>
  <rfmt sheetId="1" sqref="C33" start="0" length="0">
    <dxf>
      <font>
        <b/>
        <i val="0"/>
        <sz val="10"/>
        <color auto="1"/>
      </font>
      <numFmt numFmtId="0" formatCode="General"/>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D33" start="0" length="0">
    <dxf>
      <font>
        <b/>
        <i val="0"/>
        <sz val="10"/>
        <color auto="1"/>
      </font>
      <numFmt numFmtId="0" formatCode="General"/>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E33" start="0" length="0">
    <dxf>
      <font>
        <b/>
        <i val="0"/>
        <sz val="10"/>
        <color auto="1"/>
      </font>
      <numFmt numFmtId="0" formatCode="General"/>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F33" start="0" length="0">
    <dxf>
      <font>
        <b/>
        <sz val="10"/>
        <color auto="1"/>
      </font>
      <fill>
        <patternFill>
          <bgColor theme="7" tint="0.39997558519241921"/>
        </patternFill>
      </fill>
      <protection locked="1"/>
    </dxf>
  </rfmt>
  <rfmt sheetId="1" sqref="G33" start="0" length="0">
    <dxf>
      <font>
        <b/>
        <sz val="10"/>
        <color auto="1"/>
      </font>
      <fill>
        <patternFill>
          <bgColor theme="7" tint="0.39997558519241921"/>
        </patternFill>
      </fill>
      <protection locked="1"/>
    </dxf>
  </rfmt>
  <rfmt sheetId="1" sqref="H33" start="0" length="0">
    <dxf>
      <font>
        <b/>
        <sz val="10"/>
        <color auto="1"/>
      </font>
      <fill>
        <patternFill>
          <bgColor theme="7" tint="0.39997558519241921"/>
        </patternFill>
      </fill>
      <protection locked="1"/>
    </dxf>
  </rfmt>
  <rfmt sheetId="1" sqref="I33" start="0" length="0">
    <dxf>
      <font>
        <b/>
        <sz val="10"/>
        <color auto="1"/>
      </font>
      <fill>
        <patternFill>
          <bgColor theme="7" tint="0.39997558519241921"/>
        </patternFill>
      </fill>
      <protection locked="1"/>
    </dxf>
  </rfmt>
  <rfmt sheetId="1" sqref="J33" start="0" length="0">
    <dxf>
      <font>
        <b/>
        <sz val="11"/>
        <color auto="1"/>
        <name val="Calibri"/>
        <scheme val="minor"/>
      </font>
      <fill>
        <patternFill>
          <bgColor theme="7" tint="0.39997558519241921"/>
        </patternFill>
      </fill>
      <alignment horizontal="left" vertical="top" readingOrder="0"/>
    </dxf>
  </rfmt>
  <rfmt sheetId="1" sqref="K33" start="0" length="0">
    <dxf>
      <font>
        <b/>
        <sz val="11"/>
        <color auto="1"/>
        <name val="Calibri"/>
        <scheme val="minor"/>
      </font>
      <fill>
        <patternFill>
          <bgColor theme="7" tint="0.39997558519241921"/>
        </patternFill>
      </fill>
      <alignment horizontal="general" vertical="bottom" wrapText="0" readingOrder="0"/>
      <border outline="0">
        <top style="thin">
          <color indexed="64"/>
        </top>
      </border>
    </dxf>
  </rfmt>
  <rfmt sheetId="1" s="1" sqref="L33" start="0" length="0">
    <dxf>
      <font>
        <sz val="11"/>
        <color auto="1"/>
        <name val="Calibri"/>
        <scheme val="minor"/>
      </font>
      <numFmt numFmtId="167" formatCode="_(&quot;$&quot;\ * #,##0.00_);_(&quot;$&quot;\ * \(#,##0.00\);_(&quot;$&quot;\ * &quot;-&quot;??_);_(@_)"/>
      <fill>
        <patternFill>
          <bgColor theme="7" tint="0.39997558519241921"/>
        </patternFill>
      </fill>
    </dxf>
  </rfmt>
  <rfmt sheetId="1" sqref="M33" start="0" length="0">
    <dxf>
      <font>
        <b/>
        <sz val="10"/>
        <color auto="1"/>
      </font>
      <fill>
        <patternFill>
          <bgColor theme="7" tint="0.39997558519241921"/>
        </patternFill>
      </fill>
      <alignment vertical="center" readingOrder="0"/>
    </dxf>
  </rfmt>
  <rfmt sheetId="1" sqref="N33" start="0" length="0">
    <dxf>
      <font>
        <b/>
        <sz val="10"/>
        <color auto="1"/>
      </font>
      <fill>
        <patternFill>
          <bgColor theme="7" tint="0.39997558519241921"/>
        </patternFill>
      </fill>
      <alignment horizontal="general" readingOrder="0"/>
    </dxf>
  </rfmt>
  <rfmt sheetId="1" sqref="O33" start="0" length="0">
    <dxf>
      <font>
        <b/>
        <sz val="10"/>
        <color auto="1"/>
      </font>
      <numFmt numFmtId="167" formatCode="_(&quot;$&quot;\ * #,##0.00_);_(&quot;$&quot;\ * \(#,##0.00\);_(&quot;$&quot;\ * &quot;-&quot;??_);_(@_)"/>
      <fill>
        <patternFill>
          <bgColor theme="7" tint="0.39997558519241921"/>
        </patternFill>
      </fill>
      <alignment horizontal="general" vertical="top" readingOrder="0"/>
    </dxf>
  </rfmt>
  <rfmt sheetId="1" s="1" sqref="P33" start="0" length="0">
    <dxf>
      <font>
        <b/>
        <sz val="11"/>
        <color auto="1"/>
        <name val="Calibri"/>
        <scheme val="minor"/>
      </font>
      <numFmt numFmtId="167" formatCode="_(&quot;$&quot;\ * #,##0.00_);_(&quot;$&quot;\ * \(#,##0.00\);_(&quot;$&quot;\ * &quot;-&quot;??_);_(@_)"/>
      <fill>
        <patternFill>
          <bgColor theme="7" tint="0.39997558519241921"/>
        </patternFill>
      </fill>
      <alignment horizontal="general" vertical="bottom" readingOrder="0"/>
    </dxf>
  </rfmt>
  <rfmt sheetId="1" sqref="Q33" start="0" length="0">
    <dxf>
      <font>
        <color auto="1"/>
      </font>
      <fill>
        <patternFill>
          <bgColor theme="7" tint="0.39997558519241921"/>
        </patternFill>
      </fill>
      <alignment horizontal="general" vertical="top" readingOrder="0"/>
    </dxf>
  </rfmt>
  <rfmt sheetId="1" sqref="R33" start="0" length="0">
    <dxf>
      <font>
        <color auto="1"/>
      </font>
      <fill>
        <patternFill>
          <bgColor theme="7" tint="0.39997558519241921"/>
        </patternFill>
      </fill>
      <alignment horizontal="general" vertical="top" readingOrder="0"/>
    </dxf>
  </rfmt>
  <rfmt sheetId="1" sqref="S33" start="0" length="0">
    <dxf>
      <font>
        <color auto="1"/>
      </font>
      <fill>
        <patternFill>
          <bgColor theme="7" tint="0.39997558519241921"/>
        </patternFill>
      </fill>
      <alignment horizontal="general" vertical="top" readingOrder="0"/>
    </dxf>
  </rfmt>
  <rfmt sheetId="1" sqref="T33" start="0" length="0">
    <dxf>
      <font>
        <color auto="1"/>
      </font>
      <numFmt numFmtId="167" formatCode="_(&quot;$&quot;\ * #,##0.00_);_(&quot;$&quot;\ * \(#,##0.00\);_(&quot;$&quot;\ * &quot;-&quot;??_);_(@_)"/>
      <fill>
        <patternFill>
          <bgColor theme="7" tint="0.39997558519241921"/>
        </patternFill>
      </fill>
      <alignment horizontal="general" vertical="top" readingOrder="0"/>
    </dxf>
  </rfmt>
  <rfmt sheetId="1" sqref="U33" start="0" length="0">
    <dxf>
      <font>
        <color auto="1"/>
      </font>
      <numFmt numFmtId="167" formatCode="_(&quot;$&quot;\ * #,##0.00_);_(&quot;$&quot;\ * \(#,##0.00\);_(&quot;$&quot;\ * &quot;-&quot;??_);_(@_)"/>
      <fill>
        <patternFill>
          <bgColor theme="7" tint="0.39997558519241921"/>
        </patternFill>
      </fill>
    </dxf>
  </rfmt>
  <rfmt sheetId="1" sqref="V33" start="0" length="0">
    <dxf>
      <font>
        <b val="0"/>
        <sz val="11"/>
        <color theme="1"/>
        <name val="Calibri"/>
        <scheme val="minor"/>
      </font>
      <fill>
        <patternFill>
          <bgColor theme="7" tint="0.39997558519241921"/>
        </patternFill>
      </fill>
      <alignment horizontal="general" wrapText="0" readingOrder="0"/>
    </dxf>
  </rfmt>
  <rfmt sheetId="1" sqref="W33" start="0" length="0">
    <dxf>
      <font>
        <color auto="1"/>
      </font>
      <fill>
        <patternFill>
          <bgColor theme="7" tint="0.39997558519241921"/>
        </patternFill>
      </fill>
      <alignment horizontal="general" readingOrder="0"/>
    </dxf>
  </rfmt>
  <rfmt sheetId="1" sqref="X33" start="0" length="0">
    <dxf>
      <font>
        <color auto="1"/>
      </font>
      <fill>
        <patternFill>
          <bgColor theme="7" tint="0.39997558519241921"/>
        </patternFill>
      </fill>
      <alignment horizontal="general" readingOrder="0"/>
    </dxf>
  </rfmt>
  <rfmt sheetId="1" sqref="Y33" start="0" length="0">
    <dxf>
      <font>
        <b/>
        <sz val="11"/>
        <color auto="1"/>
        <name val="Calibri"/>
        <scheme val="minor"/>
      </font>
      <fill>
        <patternFill>
          <bgColor theme="7" tint="0.39997558519241921"/>
        </patternFill>
      </fill>
    </dxf>
  </rfmt>
  <rfmt sheetId="1" sqref="Z33" start="0" length="0">
    <dxf>
      <font>
        <b/>
        <sz val="11"/>
        <color auto="1"/>
        <name val="Calibri"/>
        <scheme val="minor"/>
      </font>
      <fill>
        <patternFill>
          <bgColor theme="7" tint="0.39997558519241921"/>
        </patternFill>
      </fill>
      <alignment horizontal="general" readingOrder="0"/>
    </dxf>
  </rfmt>
  <rfmt sheetId="1" sqref="AA33" start="0" length="0">
    <dxf>
      <font>
        <b/>
        <sz val="11"/>
        <color auto="1"/>
        <name val="Calibri"/>
        <scheme val="minor"/>
      </font>
      <fill>
        <patternFill>
          <bgColor theme="7" tint="0.39997558519241921"/>
        </patternFill>
      </fill>
      <alignment horizontal="general" readingOrder="0"/>
    </dxf>
  </rfmt>
  <rfmt sheetId="1" sqref="AB33" start="0" length="0">
    <dxf>
      <font>
        <sz val="11"/>
        <color auto="1"/>
        <name val="Calibri"/>
        <scheme val="minor"/>
      </font>
      <fill>
        <patternFill>
          <bgColor theme="7" tint="0.39997558519241921"/>
        </patternFill>
      </fill>
      <alignment horizontal="general" vertical="top" readingOrder="0"/>
    </dxf>
  </rfmt>
  <rfmt sheetId="1" sqref="AC33" start="0" length="0">
    <dxf>
      <font>
        <b/>
        <color auto="1"/>
      </font>
      <numFmt numFmtId="171" formatCode="_(&quot;$&quot;\ * #,##0_);_(&quot;$&quot;\ * \(#,##0\);_(&quot;$&quot;\ * &quot;-&quot;??_);_(@_)"/>
      <fill>
        <patternFill>
          <bgColor theme="7" tint="0.39997558519241921"/>
        </patternFill>
      </fill>
      <alignment horizontal="general" vertical="top" readingOrder="0"/>
    </dxf>
  </rfmt>
  <rfmt sheetId="1" sqref="AD33" start="0" length="0">
    <dxf>
      <font>
        <b/>
        <color auto="1"/>
      </font>
      <numFmt numFmtId="171" formatCode="_(&quot;$&quot;\ * #,##0_);_(&quot;$&quot;\ * \(#,##0\);_(&quot;$&quot;\ * &quot;-&quot;??_);_(@_)"/>
      <fill>
        <patternFill>
          <bgColor theme="7" tint="0.39997558519241921"/>
        </patternFill>
      </fill>
    </dxf>
  </rfmt>
  <rfmt sheetId="1" sqref="AE33" start="0" length="0">
    <dxf>
      <font>
        <b/>
        <color auto="1"/>
      </font>
      <numFmt numFmtId="171" formatCode="_(&quot;$&quot;\ * #,##0_);_(&quot;$&quot;\ * \(#,##0\);_(&quot;$&quot;\ * &quot;-&quot;??_);_(@_)"/>
      <fill>
        <patternFill>
          <bgColor theme="7" tint="0.39997558519241921"/>
        </patternFill>
      </fill>
    </dxf>
  </rfmt>
  <rfmt sheetId="1" sqref="AF33" start="0" length="0">
    <dxf>
      <font>
        <b/>
        <color auto="1"/>
      </font>
      <numFmt numFmtId="171" formatCode="_(&quot;$&quot;\ * #,##0_);_(&quot;$&quot;\ * \(#,##0\);_(&quot;$&quot;\ * &quot;-&quot;??_);_(@_)"/>
      <fill>
        <patternFill>
          <bgColor theme="7" tint="0.39997558519241921"/>
        </patternFill>
      </fill>
    </dxf>
  </rfmt>
  <rfmt sheetId="1" sqref="AG33" start="0" length="0">
    <dxf>
      <font>
        <b/>
        <color auto="1"/>
      </font>
      <numFmt numFmtId="171" formatCode="_(&quot;$&quot;\ * #,##0_);_(&quot;$&quot;\ * \(#,##0\);_(&quot;$&quot;\ * &quot;-&quot;??_);_(@_)"/>
      <fill>
        <patternFill>
          <bgColor theme="7" tint="0.39997558519241921"/>
        </patternFill>
      </fill>
    </dxf>
  </rfmt>
  <rfmt sheetId="1" sqref="AH33" start="0" length="0">
    <dxf>
      <font>
        <b/>
        <color auto="1"/>
      </font>
      <numFmt numFmtId="171" formatCode="_(&quot;$&quot;\ * #,##0_);_(&quot;$&quot;\ * \(#,##0\);_(&quot;$&quot;\ * &quot;-&quot;??_);_(@_)"/>
      <fill>
        <patternFill>
          <bgColor theme="7" tint="0.39997558519241921"/>
        </patternFill>
      </fill>
    </dxf>
  </rfmt>
  <rfmt sheetId="1" sqref="AI33" start="0" length="0">
    <dxf>
      <font>
        <b/>
        <color auto="1"/>
      </font>
      <numFmt numFmtId="171" formatCode="_(&quot;$&quot;\ * #,##0_);_(&quot;$&quot;\ * \(#,##0\);_(&quot;$&quot;\ * &quot;-&quot;??_);_(@_)"/>
      <fill>
        <patternFill>
          <bgColor theme="7" tint="0.39997558519241921"/>
        </patternFill>
      </fill>
    </dxf>
  </rfmt>
  <rfmt sheetId="1" sqref="AJ33" start="0" length="0">
    <dxf>
      <font>
        <b/>
        <color auto="1"/>
      </font>
      <numFmt numFmtId="171" formatCode="_(&quot;$&quot;\ * #,##0_);_(&quot;$&quot;\ * \(#,##0\);_(&quot;$&quot;\ * &quot;-&quot;??_);_(@_)"/>
      <fill>
        <patternFill>
          <bgColor theme="7" tint="0.39997558519241921"/>
        </patternFill>
      </fill>
    </dxf>
  </rfmt>
  <rfmt sheetId="1" sqref="AK33" start="0" length="0">
    <dxf>
      <font>
        <b/>
        <color auto="1"/>
      </font>
      <numFmt numFmtId="171" formatCode="_(&quot;$&quot;\ * #,##0_);_(&quot;$&quot;\ * \(#,##0\);_(&quot;$&quot;\ * &quot;-&quot;??_);_(@_)"/>
      <fill>
        <patternFill>
          <bgColor theme="7" tint="0.39997558519241921"/>
        </patternFill>
      </fill>
    </dxf>
  </rfmt>
  <rfmt sheetId="1" sqref="AL33" start="0" length="0">
    <dxf>
      <font>
        <b/>
        <color auto="1"/>
      </font>
      <numFmt numFmtId="171" formatCode="_(&quot;$&quot;\ * #,##0_);_(&quot;$&quot;\ * \(#,##0\);_(&quot;$&quot;\ * &quot;-&quot;??_);_(@_)"/>
      <fill>
        <patternFill>
          <bgColor theme="7" tint="0.39997558519241921"/>
        </patternFill>
      </fill>
    </dxf>
  </rfmt>
  <rfmt sheetId="1" sqref="AM33" start="0" length="0">
    <dxf>
      <font>
        <b/>
        <color auto="1"/>
      </font>
      <numFmt numFmtId="171" formatCode="_(&quot;$&quot;\ * #,##0_);_(&quot;$&quot;\ * \(#,##0\);_(&quot;$&quot;\ * &quot;-&quot;??_);_(@_)"/>
      <fill>
        <patternFill>
          <bgColor theme="7" tint="0.39997558519241921"/>
        </patternFill>
      </fill>
    </dxf>
  </rfmt>
  <rfmt sheetId="1" sqref="AN33" start="0" length="0">
    <dxf>
      <font>
        <b/>
        <color auto="1"/>
      </font>
      <numFmt numFmtId="171" formatCode="_(&quot;$&quot;\ * #,##0_);_(&quot;$&quot;\ * \(#,##0\);_(&quot;$&quot;\ * &quot;-&quot;??_);_(@_)"/>
      <fill>
        <patternFill>
          <bgColor theme="7" tint="0.39997558519241921"/>
        </patternFill>
      </fill>
    </dxf>
  </rfmt>
  <rfmt sheetId="1" sqref="A34" start="0" length="0">
    <dxf>
      <font>
        <b/>
        <sz val="10"/>
        <color auto="1"/>
      </font>
      <fill>
        <patternFill>
          <bgColor theme="8" tint="0.39997558519241921"/>
        </patternFill>
      </fill>
      <protection locked="1"/>
    </dxf>
  </rfmt>
  <rfmt sheetId="1" sqref="B34" start="0" length="0">
    <dxf>
      <font>
        <b/>
        <i val="0"/>
        <sz val="10"/>
        <color auto="1"/>
      </font>
      <numFmt numFmtId="0" formatCode="General"/>
      <fill>
        <patternFill>
          <bgColor theme="8" tint="0.39997558519241921"/>
        </patternFill>
      </fill>
      <alignment wrapText="1" readingOrder="0"/>
      <border outline="0">
        <left style="thin">
          <color indexed="64"/>
        </left>
        <right style="thin">
          <color indexed="64"/>
        </right>
        <top style="thin">
          <color indexed="64"/>
        </top>
        <bottom style="thin">
          <color indexed="64"/>
        </bottom>
      </border>
    </dxf>
  </rfmt>
  <rfmt sheetId="1" sqref="C34" start="0" length="0">
    <dxf>
      <font>
        <b/>
        <i val="0"/>
        <sz val="10"/>
        <color auto="1"/>
      </font>
      <numFmt numFmtId="0" formatCode="General"/>
      <fill>
        <patternFill>
          <bgColor theme="8"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D34" start="0" length="0">
    <dxf>
      <font>
        <b/>
        <i val="0"/>
        <sz val="10"/>
        <color auto="1"/>
      </font>
      <numFmt numFmtId="0" formatCode="General"/>
      <fill>
        <patternFill>
          <bgColor theme="8"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E34" start="0" length="0">
    <dxf>
      <font>
        <b/>
        <i val="0"/>
        <sz val="10"/>
        <color auto="1"/>
      </font>
      <numFmt numFmtId="0" formatCode="General"/>
      <fill>
        <patternFill>
          <bgColor theme="8"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F34" start="0" length="0">
    <dxf>
      <font>
        <b/>
        <sz val="10"/>
        <color auto="1"/>
      </font>
      <fill>
        <patternFill>
          <bgColor theme="8" tint="0.39997558519241921"/>
        </patternFill>
      </fill>
      <protection locked="1"/>
    </dxf>
  </rfmt>
  <rfmt sheetId="1" sqref="G34" start="0" length="0">
    <dxf>
      <font>
        <b/>
        <sz val="10"/>
        <color auto="1"/>
      </font>
      <fill>
        <patternFill>
          <bgColor theme="8" tint="0.39997558519241921"/>
        </patternFill>
      </fill>
      <protection locked="1"/>
    </dxf>
  </rfmt>
  <rfmt sheetId="1" sqref="H34" start="0" length="0">
    <dxf>
      <font>
        <b/>
        <sz val="10"/>
        <color auto="1"/>
      </font>
      <fill>
        <patternFill>
          <bgColor theme="8" tint="0.39997558519241921"/>
        </patternFill>
      </fill>
      <protection locked="1"/>
    </dxf>
  </rfmt>
  <rfmt sheetId="1" sqref="I34" start="0" length="0">
    <dxf>
      <font>
        <b/>
        <sz val="10"/>
        <color auto="1"/>
      </font>
      <fill>
        <patternFill>
          <bgColor theme="8" tint="0.39997558519241921"/>
        </patternFill>
      </fill>
      <protection locked="1"/>
    </dxf>
  </rfmt>
  <rfmt sheetId="1" sqref="J34" start="0" length="0">
    <dxf>
      <font>
        <b/>
        <sz val="11"/>
        <color auto="1"/>
        <name val="Calibri"/>
        <scheme val="minor"/>
      </font>
      <fill>
        <patternFill>
          <bgColor theme="8" tint="0.39997558519241921"/>
        </patternFill>
      </fill>
      <alignment horizontal="left" vertical="top" readingOrder="0"/>
    </dxf>
  </rfmt>
  <rfmt sheetId="1" sqref="K34" start="0" length="0">
    <dxf>
      <font>
        <b/>
        <sz val="11"/>
        <color auto="1"/>
        <name val="Calibri"/>
        <scheme val="minor"/>
      </font>
      <fill>
        <patternFill>
          <bgColor theme="8" tint="0.39997558519241921"/>
        </patternFill>
      </fill>
      <alignment horizontal="general" vertical="bottom" wrapText="0" readingOrder="0"/>
      <border outline="0">
        <top style="thin">
          <color indexed="64"/>
        </top>
      </border>
    </dxf>
  </rfmt>
  <rfmt sheetId="1" s="1" sqref="L34" start="0" length="0">
    <dxf>
      <font>
        <sz val="11"/>
        <color auto="1"/>
        <name val="Calibri"/>
        <scheme val="minor"/>
      </font>
      <numFmt numFmtId="167" formatCode="_(&quot;$&quot;\ * #,##0.00_);_(&quot;$&quot;\ * \(#,##0.00\);_(&quot;$&quot;\ * &quot;-&quot;??_);_(@_)"/>
      <fill>
        <patternFill>
          <bgColor theme="8" tint="0.39997558519241921"/>
        </patternFill>
      </fill>
    </dxf>
  </rfmt>
  <rfmt sheetId="1" sqref="M34" start="0" length="0">
    <dxf>
      <font>
        <b/>
        <sz val="10"/>
        <color auto="1"/>
      </font>
      <fill>
        <patternFill>
          <bgColor theme="8" tint="0.39997558519241921"/>
        </patternFill>
      </fill>
      <alignment vertical="center" readingOrder="0"/>
    </dxf>
  </rfmt>
  <rfmt sheetId="1" sqref="N34" start="0" length="0">
    <dxf>
      <font>
        <b/>
        <sz val="10"/>
        <color auto="1"/>
      </font>
      <fill>
        <patternFill>
          <bgColor theme="8" tint="0.39997558519241921"/>
        </patternFill>
      </fill>
      <alignment horizontal="general" readingOrder="0"/>
    </dxf>
  </rfmt>
  <rfmt sheetId="1" sqref="O34" start="0" length="0">
    <dxf>
      <font>
        <b/>
        <sz val="10"/>
        <color auto="1"/>
      </font>
      <numFmt numFmtId="167" formatCode="_(&quot;$&quot;\ * #,##0.00_);_(&quot;$&quot;\ * \(#,##0.00\);_(&quot;$&quot;\ * &quot;-&quot;??_);_(@_)"/>
      <fill>
        <patternFill>
          <bgColor theme="8" tint="0.39997558519241921"/>
        </patternFill>
      </fill>
      <alignment horizontal="general" vertical="top" readingOrder="0"/>
    </dxf>
  </rfmt>
  <rfmt sheetId="1" s="1" sqref="P34" start="0" length="0">
    <dxf>
      <font>
        <b/>
        <sz val="11"/>
        <color auto="1"/>
        <name val="Calibri"/>
        <scheme val="minor"/>
      </font>
      <numFmt numFmtId="167" formatCode="_(&quot;$&quot;\ * #,##0.00_);_(&quot;$&quot;\ * \(#,##0.00\);_(&quot;$&quot;\ * &quot;-&quot;??_);_(@_)"/>
      <fill>
        <patternFill>
          <bgColor theme="8" tint="0.39997558519241921"/>
        </patternFill>
      </fill>
      <alignment horizontal="general" vertical="bottom" readingOrder="0"/>
    </dxf>
  </rfmt>
  <rfmt sheetId="1" sqref="Q34" start="0" length="0">
    <dxf>
      <font>
        <color auto="1"/>
      </font>
      <fill>
        <patternFill>
          <bgColor theme="8" tint="0.39997558519241921"/>
        </patternFill>
      </fill>
      <alignment horizontal="general" vertical="top" readingOrder="0"/>
    </dxf>
  </rfmt>
  <rfmt sheetId="1" sqref="R34" start="0" length="0">
    <dxf>
      <font>
        <color auto="1"/>
      </font>
      <fill>
        <patternFill>
          <bgColor theme="8" tint="0.39997558519241921"/>
        </patternFill>
      </fill>
      <alignment horizontal="general" vertical="top" readingOrder="0"/>
    </dxf>
  </rfmt>
  <rfmt sheetId="1" sqref="S34" start="0" length="0">
    <dxf>
      <font>
        <color auto="1"/>
      </font>
      <fill>
        <patternFill>
          <bgColor theme="8" tint="0.39997558519241921"/>
        </patternFill>
      </fill>
      <alignment horizontal="general" vertical="top" readingOrder="0"/>
    </dxf>
  </rfmt>
  <rfmt sheetId="1" sqref="T34" start="0" length="0">
    <dxf>
      <font>
        <color auto="1"/>
      </font>
      <numFmt numFmtId="167" formatCode="_(&quot;$&quot;\ * #,##0.00_);_(&quot;$&quot;\ * \(#,##0.00\);_(&quot;$&quot;\ * &quot;-&quot;??_);_(@_)"/>
      <fill>
        <patternFill>
          <bgColor theme="8" tint="0.39997558519241921"/>
        </patternFill>
      </fill>
      <alignment horizontal="general" vertical="top" readingOrder="0"/>
    </dxf>
  </rfmt>
  <rfmt sheetId="1" sqref="U34" start="0" length="0">
    <dxf>
      <font>
        <color auto="1"/>
      </font>
      <numFmt numFmtId="167" formatCode="_(&quot;$&quot;\ * #,##0.00_);_(&quot;$&quot;\ * \(#,##0.00\);_(&quot;$&quot;\ * &quot;-&quot;??_);_(@_)"/>
      <fill>
        <patternFill>
          <bgColor theme="8" tint="0.39997558519241921"/>
        </patternFill>
      </fill>
    </dxf>
  </rfmt>
  <rfmt sheetId="1" sqref="V34" start="0" length="0">
    <dxf>
      <font>
        <b val="0"/>
        <sz val="11"/>
        <color theme="1"/>
        <name val="Calibri"/>
        <scheme val="minor"/>
      </font>
      <fill>
        <patternFill>
          <bgColor theme="8" tint="0.39997558519241921"/>
        </patternFill>
      </fill>
      <alignment horizontal="general" wrapText="0" readingOrder="0"/>
    </dxf>
  </rfmt>
  <rfmt sheetId="1" sqref="W34" start="0" length="0">
    <dxf>
      <font>
        <color auto="1"/>
      </font>
      <fill>
        <patternFill>
          <bgColor theme="8" tint="0.39997558519241921"/>
        </patternFill>
      </fill>
      <alignment horizontal="general" readingOrder="0"/>
    </dxf>
  </rfmt>
  <rfmt sheetId="1" sqref="X34" start="0" length="0">
    <dxf>
      <font>
        <color auto="1"/>
      </font>
      <fill>
        <patternFill>
          <bgColor theme="8" tint="0.39997558519241921"/>
        </patternFill>
      </fill>
      <alignment horizontal="general" readingOrder="0"/>
    </dxf>
  </rfmt>
  <rfmt sheetId="1" sqref="Y34" start="0" length="0">
    <dxf>
      <font>
        <b/>
        <sz val="11"/>
        <color auto="1"/>
        <name val="Calibri"/>
        <scheme val="minor"/>
      </font>
      <fill>
        <patternFill>
          <bgColor theme="8" tint="0.39997558519241921"/>
        </patternFill>
      </fill>
    </dxf>
  </rfmt>
  <rfmt sheetId="1" sqref="Z34" start="0" length="0">
    <dxf>
      <font>
        <b/>
        <sz val="11"/>
        <color auto="1"/>
        <name val="Calibri"/>
        <scheme val="minor"/>
      </font>
      <fill>
        <patternFill>
          <bgColor theme="8" tint="0.39997558519241921"/>
        </patternFill>
      </fill>
      <alignment horizontal="general" readingOrder="0"/>
    </dxf>
  </rfmt>
  <rfmt sheetId="1" sqref="AA34" start="0" length="0">
    <dxf>
      <font>
        <b/>
        <sz val="11"/>
        <color auto="1"/>
        <name val="Calibri"/>
        <scheme val="minor"/>
      </font>
      <fill>
        <patternFill>
          <bgColor theme="8" tint="0.39997558519241921"/>
        </patternFill>
      </fill>
      <alignment horizontal="general" readingOrder="0"/>
    </dxf>
  </rfmt>
  <rfmt sheetId="1" sqref="AB34" start="0" length="0">
    <dxf>
      <font>
        <sz val="11"/>
        <color auto="1"/>
        <name val="Calibri"/>
        <scheme val="minor"/>
      </font>
      <fill>
        <patternFill>
          <bgColor theme="8" tint="0.39997558519241921"/>
        </patternFill>
      </fill>
      <alignment horizontal="general" vertical="top" readingOrder="0"/>
    </dxf>
  </rfmt>
  <rfmt sheetId="1" sqref="AC34" start="0" length="0">
    <dxf>
      <font>
        <b/>
        <color auto="1"/>
      </font>
      <numFmt numFmtId="171" formatCode="_(&quot;$&quot;\ * #,##0_);_(&quot;$&quot;\ * \(#,##0\);_(&quot;$&quot;\ * &quot;-&quot;??_);_(@_)"/>
      <fill>
        <patternFill>
          <bgColor theme="8" tint="0.39997558519241921"/>
        </patternFill>
      </fill>
      <alignment horizontal="general" vertical="top" readingOrder="0"/>
    </dxf>
  </rfmt>
  <rfmt sheetId="1" sqref="AD34" start="0" length="0">
    <dxf>
      <font>
        <b/>
        <color auto="1"/>
      </font>
      <numFmt numFmtId="171" formatCode="_(&quot;$&quot;\ * #,##0_);_(&quot;$&quot;\ * \(#,##0\);_(&quot;$&quot;\ * &quot;-&quot;??_);_(@_)"/>
      <fill>
        <patternFill>
          <bgColor theme="8" tint="0.39997558519241921"/>
        </patternFill>
      </fill>
    </dxf>
  </rfmt>
  <rfmt sheetId="1" sqref="AE34" start="0" length="0">
    <dxf>
      <font>
        <b/>
        <color auto="1"/>
      </font>
      <numFmt numFmtId="171" formatCode="_(&quot;$&quot;\ * #,##0_);_(&quot;$&quot;\ * \(#,##0\);_(&quot;$&quot;\ * &quot;-&quot;??_);_(@_)"/>
      <fill>
        <patternFill>
          <bgColor theme="8" tint="0.39997558519241921"/>
        </patternFill>
      </fill>
    </dxf>
  </rfmt>
  <rfmt sheetId="1" sqref="AF34" start="0" length="0">
    <dxf>
      <font>
        <b/>
        <color auto="1"/>
      </font>
      <numFmt numFmtId="171" formatCode="_(&quot;$&quot;\ * #,##0_);_(&quot;$&quot;\ * \(#,##0\);_(&quot;$&quot;\ * &quot;-&quot;??_);_(@_)"/>
      <fill>
        <patternFill>
          <bgColor theme="8" tint="0.39997558519241921"/>
        </patternFill>
      </fill>
    </dxf>
  </rfmt>
  <rfmt sheetId="1" sqref="AG34" start="0" length="0">
    <dxf>
      <font>
        <b/>
        <color auto="1"/>
      </font>
      <numFmt numFmtId="171" formatCode="_(&quot;$&quot;\ * #,##0_);_(&quot;$&quot;\ * \(#,##0\);_(&quot;$&quot;\ * &quot;-&quot;??_);_(@_)"/>
      <fill>
        <patternFill>
          <bgColor theme="8" tint="0.39997558519241921"/>
        </patternFill>
      </fill>
    </dxf>
  </rfmt>
  <rfmt sheetId="1" sqref="AH34" start="0" length="0">
    <dxf>
      <font>
        <b/>
        <color auto="1"/>
      </font>
      <numFmt numFmtId="171" formatCode="_(&quot;$&quot;\ * #,##0_);_(&quot;$&quot;\ * \(#,##0\);_(&quot;$&quot;\ * &quot;-&quot;??_);_(@_)"/>
      <fill>
        <patternFill>
          <bgColor theme="8" tint="0.39997558519241921"/>
        </patternFill>
      </fill>
    </dxf>
  </rfmt>
  <rfmt sheetId="1" sqref="AI34" start="0" length="0">
    <dxf>
      <font>
        <b/>
        <color auto="1"/>
      </font>
      <numFmt numFmtId="171" formatCode="_(&quot;$&quot;\ * #,##0_);_(&quot;$&quot;\ * \(#,##0\);_(&quot;$&quot;\ * &quot;-&quot;??_);_(@_)"/>
      <fill>
        <patternFill>
          <bgColor theme="8" tint="0.39997558519241921"/>
        </patternFill>
      </fill>
    </dxf>
  </rfmt>
  <rfmt sheetId="1" sqref="AJ34" start="0" length="0">
    <dxf>
      <font>
        <b/>
        <color auto="1"/>
      </font>
      <numFmt numFmtId="171" formatCode="_(&quot;$&quot;\ * #,##0_);_(&quot;$&quot;\ * \(#,##0\);_(&quot;$&quot;\ * &quot;-&quot;??_);_(@_)"/>
      <fill>
        <patternFill>
          <bgColor theme="8" tint="0.39997558519241921"/>
        </patternFill>
      </fill>
    </dxf>
  </rfmt>
  <rfmt sheetId="1" sqref="AK34" start="0" length="0">
    <dxf>
      <font>
        <b/>
        <color auto="1"/>
      </font>
      <numFmt numFmtId="171" formatCode="_(&quot;$&quot;\ * #,##0_);_(&quot;$&quot;\ * \(#,##0\);_(&quot;$&quot;\ * &quot;-&quot;??_);_(@_)"/>
      <fill>
        <patternFill>
          <bgColor theme="8" tint="0.39997558519241921"/>
        </patternFill>
      </fill>
    </dxf>
  </rfmt>
  <rfmt sheetId="1" sqref="AL34" start="0" length="0">
    <dxf>
      <font>
        <b/>
        <color auto="1"/>
      </font>
      <numFmt numFmtId="171" formatCode="_(&quot;$&quot;\ * #,##0_);_(&quot;$&quot;\ * \(#,##0\);_(&quot;$&quot;\ * &quot;-&quot;??_);_(@_)"/>
      <fill>
        <patternFill>
          <bgColor theme="8" tint="0.39997558519241921"/>
        </patternFill>
      </fill>
    </dxf>
  </rfmt>
  <rfmt sheetId="1" sqref="AM34" start="0" length="0">
    <dxf>
      <font>
        <b/>
        <color auto="1"/>
      </font>
      <numFmt numFmtId="171" formatCode="_(&quot;$&quot;\ * #,##0_);_(&quot;$&quot;\ * \(#,##0\);_(&quot;$&quot;\ * &quot;-&quot;??_);_(@_)"/>
      <fill>
        <patternFill>
          <bgColor theme="8" tint="0.39997558519241921"/>
        </patternFill>
      </fill>
    </dxf>
  </rfmt>
  <rfmt sheetId="1" sqref="AN34" start="0" length="0">
    <dxf>
      <font>
        <b/>
        <color auto="1"/>
      </font>
      <numFmt numFmtId="171" formatCode="_(&quot;$&quot;\ * #,##0_);_(&quot;$&quot;\ * \(#,##0\);_(&quot;$&quot;\ * &quot;-&quot;??_);_(@_)"/>
      <fill>
        <patternFill>
          <bgColor theme="8" tint="0.39997558519241921"/>
        </patternFill>
      </fill>
    </dxf>
  </rfmt>
  <rcc rId="30346" sId="1">
    <nc r="Q32">
      <f>+Q31</f>
    </nc>
  </rcc>
  <rcc rId="30347" sId="1">
    <nc r="Q33">
      <f>+Q23+Q30+Q32</f>
    </nc>
  </rcc>
  <rcc rId="30348" sId="1" numFmtId="34">
    <nc r="P33">
      <v>1425250000</v>
    </nc>
  </rcc>
  <rfmt sheetId="1" sqref="O30" start="0" length="2147483647">
    <dxf>
      <font>
        <color theme="0"/>
      </font>
    </dxf>
  </rfmt>
  <rfmt sheetId="1" sqref="P32:Q33" start="0" length="2147483647">
    <dxf>
      <font>
        <color theme="0"/>
      </font>
    </dxf>
  </rfmt>
  <rrc rId="30349" sId="1" ref="A34:XFD34" action="deleteRow">
    <rfmt sheetId="1" xfDxf="1" sqref="A34:XFD34" start="0" length="0">
      <dxf>
        <font>
          <b/>
        </font>
      </dxf>
    </rfmt>
    <rfmt sheetId="1" sqref="A34" start="0" length="0">
      <dxf>
        <font>
          <color auto="1"/>
        </font>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4" start="0" length="0">
      <dxf>
        <font>
          <color auto="1"/>
        </font>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34" start="0" length="0">
      <dxf>
        <font>
          <color auto="1"/>
        </font>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34" start="0" length="0">
      <dxf>
        <font>
          <color auto="1"/>
        </font>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34" start="0" length="0">
      <dxf>
        <font>
          <color auto="1"/>
        </font>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34" start="0" length="0">
      <dxf>
        <font>
          <color auto="1"/>
        </font>
        <fill>
          <patternFill patternType="solid">
            <bgColor theme="8"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G34" start="0" length="0">
      <dxf>
        <font>
          <color auto="1"/>
        </font>
        <fill>
          <patternFill patternType="solid">
            <bgColor theme="8"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H34" start="0" length="0">
      <dxf>
        <font>
          <color auto="1"/>
        </font>
        <fill>
          <patternFill patternType="solid">
            <bgColor theme="8"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I34" start="0" length="0">
      <dxf>
        <font>
          <color auto="1"/>
        </font>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34" start="0" length="0">
      <dxf>
        <font>
          <color auto="1"/>
        </font>
        <fill>
          <patternFill patternType="solid">
            <bgColor theme="8" tint="0.39997558519241921"/>
          </patternFill>
        </fill>
        <alignment horizontal="left" vertical="top" wrapText="1" readingOrder="0"/>
        <border outline="0">
          <left style="thin">
            <color indexed="64"/>
          </left>
          <right style="thin">
            <color indexed="64"/>
          </right>
          <top style="thin">
            <color indexed="64"/>
          </top>
          <bottom style="thin">
            <color indexed="64"/>
          </bottom>
        </border>
      </dxf>
    </rfmt>
    <rfmt sheetId="1" sqref="K34" start="0" length="0">
      <dxf>
        <font>
          <color auto="1"/>
        </font>
        <fill>
          <patternFill patternType="solid">
            <bgColor theme="8" tint="0.39997558519241921"/>
          </patternFill>
        </fill>
        <border outline="0">
          <left style="thin">
            <color indexed="64"/>
          </left>
          <right style="thin">
            <color indexed="64"/>
          </right>
          <top style="thin">
            <color indexed="64"/>
          </top>
          <bottom style="thin">
            <color indexed="64"/>
          </bottom>
        </border>
      </dxf>
    </rfmt>
    <rfmt sheetId="1" s="1" sqref="L34" start="0" length="0">
      <dxf>
        <font>
          <b val="0"/>
          <sz val="11"/>
          <color auto="1"/>
          <name val="Calibri"/>
          <scheme val="minor"/>
        </font>
        <numFmt numFmtId="167" formatCode="_(&quot;$&quot;\ * #,##0.00_);_(&quot;$&quot;\ * \(#,##0.0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34" start="0" length="0">
      <dxf>
        <font>
          <color auto="1"/>
        </font>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34" start="0" length="0">
      <dxf>
        <font>
          <color auto="1"/>
        </font>
        <fill>
          <patternFill patternType="solid">
            <bgColor theme="8"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O34" start="0" length="0">
      <dxf>
        <font>
          <color auto="1"/>
        </font>
        <numFmt numFmtId="167" formatCode="_(&quot;$&quot;\ * #,##0.00_);_(&quot;$&quot;\ * \(#,##0.00\);_(&quot;$&quot;\ * &quot;-&quot;??_);_(@_)"/>
        <fill>
          <patternFill patternType="solid">
            <bgColor theme="8"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1" sqref="P34" start="0" length="0">
      <dxf>
        <font>
          <sz val="11"/>
          <color auto="1"/>
          <name val="Calibri"/>
          <scheme val="minor"/>
        </font>
        <numFmt numFmtId="167" formatCode="_(&quot;$&quot;\ * #,##0.00_);_(&quot;$&quot;\ * \(#,##0.00\);_(&quot;$&quot;\ * &quot;-&quot;??_);_(@_)"/>
        <fill>
          <patternFill patternType="solid">
            <bgColor theme="8" tint="0.39997558519241921"/>
          </patternFill>
        </fill>
        <alignment wrapText="1" readingOrder="0"/>
        <border outline="0">
          <left style="thin">
            <color indexed="64"/>
          </left>
          <right style="thin">
            <color indexed="64"/>
          </right>
          <top style="thin">
            <color indexed="64"/>
          </top>
          <bottom style="thin">
            <color indexed="64"/>
          </bottom>
        </border>
      </dxf>
    </rfmt>
    <rfmt sheetId="1" s="1" sqref="Q34" start="0" length="0">
      <dxf>
        <font>
          <sz val="11"/>
          <color auto="1"/>
          <name val="Calibri"/>
          <scheme val="minor"/>
        </font>
        <numFmt numFmtId="167" formatCode="_(&quot;$&quot;\ * #,##0.00_);_(&quot;$&quot;\ * \(#,##0.00\);_(&quot;$&quot;\ * &quot;-&quot;??_);_(@_)"/>
        <fill>
          <patternFill patternType="solid">
            <bgColor theme="8" tint="0.39997558519241921"/>
          </patternFill>
        </fill>
        <alignment wrapText="1" readingOrder="0"/>
        <border outline="0">
          <left style="thin">
            <color indexed="64"/>
          </left>
          <right style="thin">
            <color indexed="64"/>
          </right>
          <top style="thin">
            <color indexed="64"/>
          </top>
          <bottom style="thin">
            <color indexed="64"/>
          </bottom>
        </border>
      </dxf>
    </rfmt>
    <rfmt sheetId="1" s="1" sqref="R34" start="0" length="0">
      <dxf>
        <font>
          <sz val="11"/>
          <color auto="1"/>
          <name val="Calibri"/>
          <scheme val="minor"/>
        </font>
        <numFmt numFmtId="167" formatCode="_(&quot;$&quot;\ * #,##0.00_);_(&quot;$&quot;\ * \(#,##0.00\);_(&quot;$&quot;\ * &quot;-&quot;??_);_(@_)"/>
        <fill>
          <patternFill patternType="solid">
            <bgColor theme="8" tint="0.39997558519241921"/>
          </patternFill>
        </fill>
        <alignment wrapText="1" readingOrder="0"/>
        <border outline="0">
          <left style="thin">
            <color indexed="64"/>
          </left>
          <right style="thin">
            <color indexed="64"/>
          </right>
          <top style="thin">
            <color indexed="64"/>
          </top>
          <bottom style="thin">
            <color indexed="64"/>
          </bottom>
        </border>
      </dxf>
    </rfmt>
    <rfmt sheetId="1" sqref="S34" start="0" length="0">
      <dxf>
        <font>
          <color auto="1"/>
        </font>
        <numFmt numFmtId="167" formatCode="_(&quot;$&quot;\ * #,##0.00_);_(&quot;$&quot;\ * \(#,##0.00\);_(&quot;$&quot;\ * &quot;-&quot;??_);_(@_)"/>
        <fill>
          <patternFill patternType="solid">
            <bgColor theme="8"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T34" start="0" length="0">
      <dxf>
        <font>
          <color auto="1"/>
        </font>
        <numFmt numFmtId="167" formatCode="_(&quot;$&quot;\ * #,##0.00_);_(&quot;$&quot;\ * \(#,##0.00\);_(&quot;$&quot;\ * &quot;-&quot;??_);_(@_)"/>
        <fill>
          <patternFill patternType="solid">
            <bgColor theme="8"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qref="U34" start="0" length="0">
      <dxf>
        <font>
          <color auto="1"/>
        </font>
        <numFmt numFmtId="167" formatCode="_(&quot;$&quot;\ * #,##0.00_);_(&quot;$&quot;\ * \(#,##0.0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34" start="0" length="0">
      <dxf>
        <font>
          <b val="0"/>
          <sz val="11"/>
          <color theme="1"/>
          <name val="Calibri"/>
          <scheme val="minor"/>
        </font>
        <fill>
          <patternFill patternType="solid">
            <bgColor theme="8" tint="0.39997558519241921"/>
          </patternFill>
        </fill>
        <alignment vertical="center" readingOrder="0"/>
        <border outline="0">
          <left style="thin">
            <color indexed="64"/>
          </left>
          <right style="thin">
            <color indexed="64"/>
          </right>
          <top style="thin">
            <color indexed="64"/>
          </top>
          <bottom style="thin">
            <color indexed="64"/>
          </bottom>
        </border>
      </dxf>
    </rfmt>
    <rfmt sheetId="1" sqref="W34" start="0" length="0">
      <dxf>
        <font>
          <color auto="1"/>
        </font>
        <fill>
          <patternFill patternType="solid">
            <bgColor theme="8"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1" sqref="X34" start="0" length="0">
      <dxf>
        <font>
          <color auto="1"/>
        </font>
        <fill>
          <patternFill patternType="solid">
            <bgColor theme="8"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1" sqref="Y34" start="0" length="0">
      <dxf>
        <font>
          <color auto="1"/>
        </font>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34" start="0" length="0">
      <dxf>
        <font>
          <color auto="1"/>
        </font>
        <fill>
          <patternFill patternType="solid">
            <bgColor theme="8"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1" sqref="AA34" start="0" length="0">
      <dxf>
        <font>
          <color auto="1"/>
        </font>
        <fill>
          <patternFill patternType="solid">
            <bgColor theme="8"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1" sqref="AB34" start="0" length="0">
      <dxf>
        <font>
          <b val="0"/>
          <color auto="1"/>
        </font>
        <fill>
          <patternFill patternType="solid">
            <bgColor theme="8" tint="0.39997558519241921"/>
          </patternFill>
        </fill>
        <alignment vertical="top" wrapText="1" readingOrder="0"/>
        <border outline="0">
          <left style="thin">
            <color indexed="64"/>
          </left>
          <right style="thin">
            <color indexed="64"/>
          </right>
          <top style="thin">
            <color indexed="64"/>
          </top>
          <bottom style="thin">
            <color indexed="64"/>
          </bottom>
        </border>
      </dxf>
    </rfmt>
    <rfmt sheetId="1" s="1" sqref="AC34" start="0" length="0">
      <dxf>
        <font>
          <sz val="11"/>
          <color auto="1"/>
          <name val="Calibri"/>
          <scheme val="minor"/>
        </font>
        <numFmt numFmtId="171" formatCode="_(&quot;$&quot;\ * #,##0_);_(&quot;$&quot;\ * \(#,##0\);_(&quot;$&quot;\ * &quot;-&quot;??_);_(@_)"/>
        <fill>
          <patternFill patternType="solid">
            <bgColor theme="8" tint="0.39997558519241921"/>
          </patternFill>
        </fill>
        <alignment wrapText="1" readingOrder="0"/>
        <border outline="0">
          <left style="thin">
            <color indexed="64"/>
          </left>
          <right style="thin">
            <color indexed="64"/>
          </right>
          <top style="thin">
            <color indexed="64"/>
          </top>
          <bottom style="thin">
            <color indexed="64"/>
          </bottom>
        </border>
      </dxf>
    </rfmt>
    <rfmt sheetId="1" s="1" sqref="AD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H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K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N34" start="0" length="0">
      <dxf>
        <font>
          <sz val="11"/>
          <color auto="1"/>
          <name val="Calibri"/>
          <scheme val="minor"/>
        </font>
        <numFmt numFmtId="171" formatCode="_(&quot;$&quot;\ * #,##0_);_(&quot;$&quot;\ * \(#,##0\);_(&quot;$&quot;\ * &quot;-&quot;??_);_(@_)"/>
        <fill>
          <patternFill patternType="solid">
            <bgColor theme="8"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O34" start="0" length="0">
      <dxf>
        <font>
          <b val="0"/>
          <color theme="0"/>
        </font>
      </dxf>
    </rfmt>
    <rfmt sheetId="1" sqref="AP34" start="0" length="0">
      <dxf>
        <font>
          <b val="0"/>
          <color theme="0"/>
        </font>
      </dxf>
    </rfmt>
    <rfmt sheetId="1" sqref="AQ34" start="0" length="0">
      <dxf/>
    </rfmt>
    <rfmt sheetId="1" sqref="AR34" start="0" length="0">
      <dxf/>
    </rfmt>
    <rfmt sheetId="1" sqref="AS34" start="0" length="0">
      <dxf/>
    </rfmt>
    <rfmt sheetId="1" sqref="AT34" start="0" length="0">
      <dxf/>
    </rfmt>
    <rfmt sheetId="1" sqref="AU34" start="0" length="0">
      <dxf/>
    </rfmt>
    <rfmt sheetId="1" sqref="AV34" start="0" length="0">
      <dxf/>
    </rfmt>
    <rfmt sheetId="1" sqref="AW34" start="0" length="0">
      <dxf/>
    </rfmt>
  </rrc>
  <rrc rId="30350" sId="1" ref="A14:XFD14" action="deleteRow">
    <rfmt sheetId="1" xfDxf="1" sqref="A14:XFD14" start="0" length="0">
      <dxf>
        <font>
          <b/>
          <color auto="1"/>
        </font>
        <fill>
          <patternFill patternType="solid">
            <bgColor theme="8" tint="0.39997558519241921"/>
          </patternFill>
        </fill>
      </dxf>
    </rfmt>
    <rfmt sheetId="1" sqref="A1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1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C14" start="0" length="0">
      <dxf>
        <alignment horizontal="right" vertical="center" wrapText="1" readingOrder="0"/>
        <border outline="0">
          <left style="thin">
            <color indexed="64"/>
          </left>
          <right style="thin">
            <color indexed="64"/>
          </right>
          <top style="thin">
            <color indexed="64"/>
          </top>
          <bottom style="thin">
            <color indexed="64"/>
          </bottom>
        </border>
      </dxf>
    </rfmt>
    <rfmt sheetId="1" sqref="D14" start="0" length="0">
      <dxf>
        <alignment horizontal="right" vertical="center" wrapText="1" readingOrder="0"/>
        <border outline="0">
          <left style="thin">
            <color indexed="64"/>
          </left>
          <right style="thin">
            <color indexed="64"/>
          </right>
          <top style="thin">
            <color indexed="64"/>
          </top>
          <bottom style="thin">
            <color indexed="64"/>
          </bottom>
        </border>
      </dxf>
    </rfmt>
    <rfmt sheetId="1" sqref="E14" start="0" length="0">
      <dxf>
        <alignment horizontal="right" vertical="center" wrapText="1" readingOrder="0"/>
        <border outline="0">
          <left style="thin">
            <color indexed="64"/>
          </left>
          <right style="thin">
            <color indexed="64"/>
          </right>
          <top style="thin">
            <color indexed="64"/>
          </top>
          <bottom style="thin">
            <color indexed="64"/>
          </bottom>
        </border>
      </dxf>
    </rfmt>
    <rfmt sheetId="1" sqref="F14" start="0" length="0">
      <dxf>
        <alignment vertical="top" wrapText="1" readingOrder="0"/>
        <border outline="0">
          <left style="thin">
            <color indexed="64"/>
          </left>
          <right style="thin">
            <color indexed="64"/>
          </right>
          <top style="thin">
            <color indexed="64"/>
          </top>
          <bottom style="thin">
            <color indexed="64"/>
          </bottom>
        </border>
      </dxf>
    </rfmt>
    <rfmt sheetId="1" sqref="G14" start="0" length="0">
      <dxf>
        <alignment vertical="top" wrapText="1" readingOrder="0"/>
        <border outline="0">
          <left style="thin">
            <color indexed="64"/>
          </left>
          <right style="thin">
            <color indexed="64"/>
          </right>
          <top style="thin">
            <color indexed="64"/>
          </top>
          <bottom style="thin">
            <color indexed="64"/>
          </bottom>
        </border>
      </dxf>
    </rfmt>
    <rfmt sheetId="1" sqref="H14" start="0" length="0">
      <dxf>
        <alignment vertical="top" wrapText="1" readingOrder="0"/>
        <border outline="0">
          <left style="thin">
            <color indexed="64"/>
          </left>
          <right style="thin">
            <color indexed="64"/>
          </right>
          <top style="thin">
            <color indexed="64"/>
          </top>
          <bottom style="thin">
            <color indexed="64"/>
          </bottom>
        </border>
      </dxf>
    </rfmt>
    <rfmt sheetId="1" sqref="I1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J14"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K14" start="0" length="0">
      <dxf>
        <border outline="0">
          <left style="thin">
            <color indexed="64"/>
          </left>
          <right style="thin">
            <color indexed="64"/>
          </right>
          <top style="thin">
            <color indexed="64"/>
          </top>
          <bottom style="thin">
            <color indexed="64"/>
          </bottom>
        </border>
      </dxf>
    </rfmt>
    <rfmt sheetId="1" s="1" sqref="L14" start="0" length="0">
      <dxf>
        <font>
          <b val="0"/>
          <sz val="11"/>
          <color auto="1"/>
          <name val="Calibri"/>
          <scheme val="minor"/>
        </font>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M1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N14" start="0" length="0">
      <dxf>
        <alignment vertical="top" wrapText="1" readingOrder="0"/>
        <border outline="0">
          <left style="thin">
            <color indexed="64"/>
          </left>
          <right style="thin">
            <color indexed="64"/>
          </right>
          <top style="thin">
            <color indexed="64"/>
          </top>
          <bottom style="thin">
            <color indexed="64"/>
          </bottom>
        </border>
      </dxf>
    </rfmt>
    <rfmt sheetId="1" sqref="O14" start="0" length="0">
      <dxf>
        <numFmt numFmtId="167"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dxf>
    </rfmt>
    <rfmt sheetId="1" s="1" sqref="P14" start="0" length="0">
      <dxf>
        <numFmt numFmtId="167" formatCode="_(&quot;$&quot;\ * #,##0.00_);_(&quot;$&quot;\ * \(#,##0.00\);_(&quot;$&quot;\ * &quot;-&quot;??_);_(@_)"/>
        <alignment wrapText="1" readingOrder="0"/>
        <border outline="0">
          <left style="thin">
            <color indexed="64"/>
          </left>
          <right style="thin">
            <color indexed="64"/>
          </right>
          <top style="thin">
            <color indexed="64"/>
          </top>
          <bottom style="thin">
            <color indexed="64"/>
          </bottom>
        </border>
      </dxf>
    </rfmt>
    <rcc rId="0" sId="1" s="1" dxf="1">
      <nc r="Q14">
        <f>+Q13</f>
      </nc>
      <ndxf>
        <numFmt numFmtId="167" formatCode="_(&quot;$&quot;\ * #,##0.00_);_(&quot;$&quot;\ * \(#,##0.00\);_(&quot;$&quot;\ * &quot;-&quot;??_);_(@_)"/>
        <alignment wrapText="1" readingOrder="0"/>
        <border outline="0">
          <left style="thin">
            <color indexed="64"/>
          </left>
          <right style="thin">
            <color indexed="64"/>
          </right>
          <top style="thin">
            <color indexed="64"/>
          </top>
          <bottom style="thin">
            <color indexed="64"/>
          </bottom>
        </border>
      </ndxf>
    </rcc>
    <rfmt sheetId="1" s="1" sqref="R14" start="0" length="0">
      <dxf>
        <numFmt numFmtId="167" formatCode="_(&quot;$&quot;\ * #,##0.00_);_(&quot;$&quot;\ * \(#,##0.00\);_(&quot;$&quot;\ * &quot;-&quot;??_);_(@_)"/>
        <alignment wrapText="1" readingOrder="0"/>
        <border outline="0">
          <left style="thin">
            <color indexed="64"/>
          </left>
          <right style="thin">
            <color indexed="64"/>
          </right>
          <top style="thin">
            <color indexed="64"/>
          </top>
          <bottom style="thin">
            <color indexed="64"/>
          </bottom>
        </border>
      </dxf>
    </rfmt>
    <rfmt sheetId="1" sqref="S14" start="0" length="0">
      <dxf>
        <numFmt numFmtId="167"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dxf>
    </rfmt>
    <rfmt sheetId="1" sqref="T14" start="0" length="0">
      <dxf>
        <numFmt numFmtId="167"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dxf>
    </rfmt>
    <rfmt sheetId="1" sqref="U14" start="0" length="0">
      <dxf>
        <numFmt numFmtId="167"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V14" start="0" length="0">
      <dxf>
        <font>
          <b val="0"/>
          <sz val="11"/>
          <color theme="1"/>
          <name val="Calibri"/>
          <scheme val="minor"/>
        </font>
        <alignment vertical="center" readingOrder="0"/>
        <border outline="0">
          <left style="thin">
            <color indexed="64"/>
          </left>
          <right style="thin">
            <color indexed="64"/>
          </right>
          <top style="thin">
            <color indexed="64"/>
          </top>
          <bottom style="thin">
            <color indexed="64"/>
          </bottom>
        </border>
      </dxf>
    </rfmt>
    <rfmt sheetId="1" sqref="W14" start="0" length="0">
      <dxf>
        <alignment vertical="center" wrapText="1" readingOrder="0"/>
        <border outline="0">
          <left style="thin">
            <color indexed="64"/>
          </left>
          <right style="thin">
            <color indexed="64"/>
          </right>
          <top style="thin">
            <color indexed="64"/>
          </top>
          <bottom style="thin">
            <color indexed="64"/>
          </bottom>
        </border>
      </dxf>
    </rfmt>
    <rfmt sheetId="1" sqref="X14" start="0" length="0">
      <dxf>
        <alignment vertical="center" wrapText="1" readingOrder="0"/>
        <border outline="0">
          <left style="thin">
            <color indexed="64"/>
          </left>
          <right style="thin">
            <color indexed="64"/>
          </right>
          <top style="thin">
            <color indexed="64"/>
          </top>
          <bottom style="thin">
            <color indexed="64"/>
          </bottom>
        </border>
      </dxf>
    </rfmt>
    <rfmt sheetId="1" sqref="Y1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Z14" start="0" length="0">
      <dxf>
        <alignment vertical="center" wrapText="1" readingOrder="0"/>
        <border outline="0">
          <left style="thin">
            <color indexed="64"/>
          </left>
          <right style="thin">
            <color indexed="64"/>
          </right>
          <top style="thin">
            <color indexed="64"/>
          </top>
          <bottom style="thin">
            <color indexed="64"/>
          </bottom>
        </border>
      </dxf>
    </rfmt>
    <rfmt sheetId="1" sqref="AA14" start="0" length="0">
      <dxf>
        <alignment vertical="center" wrapText="1" readingOrder="0"/>
        <border outline="0">
          <left style="thin">
            <color indexed="64"/>
          </left>
          <right style="thin">
            <color indexed="64"/>
          </right>
          <top style="thin">
            <color indexed="64"/>
          </top>
          <bottom style="thin">
            <color indexed="64"/>
          </bottom>
        </border>
      </dxf>
    </rfmt>
    <rfmt sheetId="1" sqref="AB14" start="0" length="0">
      <dxf>
        <font>
          <b val="0"/>
          <color auto="1"/>
        </font>
        <alignment vertical="top" wrapText="1" readingOrder="0"/>
        <border outline="0">
          <left style="thin">
            <color indexed="64"/>
          </left>
          <right style="thin">
            <color indexed="64"/>
          </right>
          <top style="thin">
            <color indexed="64"/>
          </top>
          <bottom style="thin">
            <color indexed="64"/>
          </bottom>
        </border>
      </dxf>
    </rfmt>
    <rfmt sheetId="1" s="1" sqref="AC14" start="0" length="0">
      <dxf>
        <numFmt numFmtId="171" formatCode="_(&quot;$&quot;\ * #,##0_);_(&quot;$&quot;\ * \(#,##0\);_(&quot;$&quot;\ * &quot;-&quot;??_);_(@_)"/>
        <alignment wrapText="1" readingOrder="0"/>
        <border outline="0">
          <left style="thin">
            <color indexed="64"/>
          </left>
          <right style="thin">
            <color indexed="64"/>
          </right>
          <top style="thin">
            <color indexed="64"/>
          </top>
          <bottom style="thin">
            <color indexed="64"/>
          </bottom>
        </border>
      </dxf>
    </rfmt>
    <rfmt sheetId="1" s="1" sqref="AD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E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F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G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H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I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J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K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L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M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N14" start="0" length="0">
      <dxf>
        <numFmt numFmtId="171"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AO14" start="0" length="0">
      <dxf/>
    </rfmt>
    <rfmt sheetId="1" sqref="AP14" start="0" length="0">
      <dxf/>
    </rfmt>
    <rfmt sheetId="1" sqref="AQ14" start="0" length="0">
      <dxf/>
    </rfmt>
    <rfmt sheetId="1" sqref="AR14" start="0" length="0">
      <dxf/>
    </rfmt>
    <rfmt sheetId="1" sqref="AS14" start="0" length="0">
      <dxf/>
    </rfmt>
    <rfmt sheetId="1" sqref="AT14" start="0" length="0">
      <dxf/>
    </rfmt>
    <rfmt sheetId="1" sqref="AU14" start="0" length="0">
      <dxf/>
    </rfmt>
    <rfmt sheetId="1" sqref="AV14" start="0" length="0">
      <dxf/>
    </rfmt>
    <rfmt sheetId="1" sqref="AW14" start="0" length="0">
      <dxf/>
    </rfmt>
  </rrc>
  <rfmt sheetId="1" sqref="A24:AN24">
    <dxf>
      <fill>
        <patternFill patternType="none">
          <bgColor auto="1"/>
        </patternFill>
      </fill>
    </dxf>
  </rfmt>
  <rfmt sheetId="1" sqref="J24:U24">
    <dxf>
      <fill>
        <patternFill patternType="solid">
          <bgColor theme="8" tint="0.59999389629810485"/>
        </patternFill>
      </fill>
    </dxf>
  </rfmt>
  <rfmt sheetId="1" sqref="A14:AN14">
    <dxf>
      <fill>
        <patternFill patternType="none">
          <bgColor auto="1"/>
        </patternFill>
      </fill>
    </dxf>
  </rfmt>
  <rfmt sheetId="1" sqref="J14:U14">
    <dxf>
      <fill>
        <patternFill patternType="solid">
          <bgColor theme="8" tint="0.59999389629810485"/>
        </patternFill>
      </fill>
    </dxf>
  </rfmt>
  <rrc rId="30351" sId="1" ref="A41:XFD41" action="deleteRow">
    <rfmt sheetId="1" xfDxf="1" sqref="A41:XFD41" start="0" length="0">
      <dxf>
        <font>
          <b/>
        </font>
        <fill>
          <patternFill patternType="solid">
            <bgColor rgb="FF7030A0"/>
          </patternFill>
        </fill>
      </dxf>
    </rfmt>
    <rfmt sheetId="1" sqref="A41" start="0" length="0">
      <dxf>
        <font>
          <sz val="10"/>
        </font>
        <alignment horizontal="center" vertical="center" wrapText="1" readingOrder="0"/>
        <border outline="0">
          <left style="thin">
            <color indexed="64"/>
          </left>
          <right style="thin">
            <color indexed="64"/>
          </right>
          <top style="thin">
            <color indexed="64"/>
          </top>
          <bottom style="thin">
            <color indexed="64"/>
          </bottom>
        </border>
      </dxf>
    </rfmt>
    <rfmt sheetId="1" sqref="B41" start="0" length="0">
      <dxf>
        <font>
          <sz val="10"/>
        </font>
        <alignment horizontal="center" vertical="center" wrapText="1" readingOrder="0"/>
        <border outline="0">
          <left style="thin">
            <color indexed="64"/>
          </left>
          <right style="thin">
            <color indexed="64"/>
          </right>
          <top style="thin">
            <color indexed="64"/>
          </top>
          <bottom style="thin">
            <color indexed="64"/>
          </bottom>
        </border>
      </dxf>
    </rfmt>
    <rfmt sheetId="1" sqref="C41" start="0" length="0">
      <dxf>
        <font>
          <sz val="10"/>
        </font>
        <alignment horizontal="right" vertical="center" wrapText="1" readingOrder="0"/>
        <border outline="0">
          <left style="thin">
            <color indexed="64"/>
          </left>
          <right style="thin">
            <color indexed="64"/>
          </right>
          <top style="thin">
            <color indexed="64"/>
          </top>
          <bottom style="thin">
            <color indexed="64"/>
          </bottom>
        </border>
      </dxf>
    </rfmt>
    <rfmt sheetId="1" sqref="D41" start="0" length="0">
      <dxf>
        <font>
          <sz val="10"/>
        </font>
        <alignment horizontal="right" vertical="center" wrapText="1" readingOrder="0"/>
        <border outline="0">
          <left style="thin">
            <color indexed="64"/>
          </left>
          <right style="thin">
            <color indexed="64"/>
          </right>
          <top style="thin">
            <color indexed="64"/>
          </top>
          <bottom style="thin">
            <color indexed="64"/>
          </bottom>
        </border>
      </dxf>
    </rfmt>
    <rfmt sheetId="1" sqref="E41" start="0" length="0">
      <dxf>
        <font>
          <sz val="10"/>
        </font>
        <alignment horizontal="right" vertical="center" wrapText="1" readingOrder="0"/>
        <border outline="0">
          <left style="thin">
            <color indexed="64"/>
          </left>
          <right style="thin">
            <color indexed="64"/>
          </right>
          <top style="thin">
            <color indexed="64"/>
          </top>
          <bottom style="thin">
            <color indexed="64"/>
          </bottom>
        </border>
      </dxf>
    </rfmt>
    <rfmt sheetId="1" sqref="F41" start="0" length="0">
      <dxf>
        <font>
          <sz val="10"/>
        </font>
        <alignment vertical="top" wrapText="1" readingOrder="0"/>
        <border outline="0">
          <left style="thin">
            <color indexed="64"/>
          </left>
          <right style="thin">
            <color indexed="64"/>
          </right>
          <top style="thin">
            <color indexed="64"/>
          </top>
          <bottom style="thin">
            <color indexed="64"/>
          </bottom>
        </border>
      </dxf>
    </rfmt>
    <rfmt sheetId="1" sqref="G41" start="0" length="0">
      <dxf>
        <font>
          <sz val="10"/>
        </font>
        <alignment vertical="top" wrapText="1" readingOrder="0"/>
        <border outline="0">
          <left style="thin">
            <color indexed="64"/>
          </left>
          <right style="thin">
            <color indexed="64"/>
          </right>
          <top style="thin">
            <color indexed="64"/>
          </top>
          <bottom style="thin">
            <color indexed="64"/>
          </bottom>
        </border>
      </dxf>
    </rfmt>
    <rfmt sheetId="1" sqref="H41" start="0" length="0">
      <dxf>
        <font>
          <sz val="10"/>
        </font>
        <alignment vertical="top" wrapText="1" readingOrder="0"/>
        <border outline="0">
          <left style="thin">
            <color indexed="64"/>
          </left>
          <right style="thin">
            <color indexed="64"/>
          </right>
          <top style="thin">
            <color indexed="64"/>
          </top>
          <bottom style="thin">
            <color indexed="64"/>
          </bottom>
        </border>
      </dxf>
    </rfmt>
    <rfmt sheetId="1" sqref="I41" start="0" length="0">
      <dxf>
        <font>
          <sz val="10"/>
        </font>
        <alignment horizontal="center" vertical="center" wrapText="1" readingOrder="0"/>
        <border outline="0">
          <left style="thin">
            <color indexed="64"/>
          </left>
          <right style="thin">
            <color indexed="64"/>
          </right>
          <top style="thin">
            <color indexed="64"/>
          </top>
          <bottom style="thin">
            <color indexed="64"/>
          </bottom>
        </border>
      </dxf>
    </rfmt>
    <rfmt sheetId="1" sqref="J41" start="0" length="0">
      <dxf>
        <font>
          <b val="0"/>
          <sz val="11"/>
          <color theme="1"/>
          <name val="Calibri"/>
          <scheme val="minor"/>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41" start="0" length="0">
      <dxf>
        <font>
          <b val="0"/>
          <sz val="11"/>
          <color theme="1"/>
          <name val="Calibri"/>
          <scheme val="minor"/>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41" start="0" length="0">
      <dxf>
        <font>
          <b val="0"/>
          <color auto="1"/>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41" start="0" length="0">
      <dxf>
        <font>
          <b val="0"/>
          <sz val="11"/>
          <color theme="1"/>
          <name val="Calibri"/>
          <scheme val="minor"/>
        </font>
        <numFmt numFmtId="19" formatCode="dd/mm/yyyy"/>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41" start="0" length="0">
      <dxf>
        <font>
          <b val="0"/>
          <sz val="11"/>
          <color theme="1"/>
          <name val="Calibri"/>
          <scheme val="minor"/>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41" start="0" length="0">
      <dxf>
        <font>
          <b val="0"/>
          <sz val="11"/>
          <color theme="1"/>
          <name val="Calibri"/>
          <scheme val="minor"/>
        </font>
        <numFmt numFmtId="167" formatCode="_(&quot;$&quot;\ * #,##0.00_);_(&quot;$&quot;\ * \(#,##0.00\);_(&quot;$&quot;\ * &quot;-&quot;??_);_(@_)"/>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P41">
        <f>+P40-Q40</f>
      </nc>
      <ndxf>
        <font>
          <sz val="11"/>
          <color theme="0"/>
          <name val="Calibri"/>
          <scheme val="minor"/>
        </font>
        <numFmt numFmtId="167" formatCode="_(&quot;$&quot;\ * #,##0.00_);_(&quot;$&quot;\ * \(#,##0.00\);_(&quot;$&quot;\ * &quot;-&quot;??_);_(@_)"/>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Q41" start="0" length="0">
      <dxf>
        <font>
          <sz val="11"/>
          <color theme="0"/>
          <name val="Calibri"/>
          <scheme val="minor"/>
        </font>
        <numFmt numFmtId="167" formatCode="_(&quot;$&quot;\ * #,##0.00_);_(&quot;$&quot;\ * \(#,##0.00\);_(&quot;$&quot;\ * &quot;-&quot;??_);_(@_)"/>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41" start="0" length="0">
      <dxf>
        <font>
          <b val="0"/>
          <sz val="10"/>
          <color theme="1"/>
          <name val="Calibri"/>
          <scheme val="minor"/>
        </font>
        <numFmt numFmtId="167" formatCode="_(&quot;$&quot;\ * #,##0.00_);_(&quot;$&quot;\ * \(#,##0.00\);_(&quot;$&quot;\ * &quot;-&quot;??_);_(@_)"/>
        <fill>
          <patternFill>
            <bgColor theme="7" tint="-0.249977111117893"/>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S41" start="0" length="0">
      <dxf>
        <font>
          <b val="0"/>
          <sz val="11"/>
          <color theme="1"/>
          <name val="Calibri"/>
          <scheme val="minor"/>
        </font>
        <numFmt numFmtId="171" formatCode="_(&quot;$&quot;\ * #,##0_);_(&quot;$&quot;\ * \(#,##0\);_(&quot;$&quot;\ * &quot;-&quot;??_);_(@_)"/>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41" start="0" length="0">
      <dxf>
        <font>
          <b val="0"/>
          <sz val="11"/>
          <color theme="1"/>
          <name val="Calibri"/>
          <scheme val="minor"/>
        </font>
        <numFmt numFmtId="171" formatCode="_(&quot;$&quot;\ * #,##0_);_(&quot;$&quot;\ * \(#,##0\);_(&quot;$&quot;\ * &quot;-&quot;??_);_(@_)"/>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41" start="0" length="0">
      <dxf>
        <font>
          <b val="0"/>
          <sz val="11"/>
          <color theme="1"/>
          <name val="Calibri"/>
          <scheme val="minor"/>
        </font>
        <fill>
          <patternFill>
            <bgColor theme="7" tint="-0.249977111117893"/>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W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X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Y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Z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A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B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C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D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E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F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G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H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I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J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K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L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M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N41" start="0" length="0">
      <dxf>
        <font>
          <b val="0"/>
          <sz val="11"/>
          <color theme="1"/>
          <name val="Calibri"/>
          <scheme val="minor"/>
        </font>
        <fill>
          <patternFill>
            <bgColor theme="7" tint="-0.249977111117893"/>
          </patternFill>
        </fill>
        <alignment vertical="top" wrapText="1" readingOrder="0"/>
        <border outline="0">
          <left style="thin">
            <color indexed="64"/>
          </left>
          <right style="thin">
            <color indexed="64"/>
          </right>
          <top style="thin">
            <color indexed="64"/>
          </top>
          <bottom style="thin">
            <color indexed="64"/>
          </bottom>
        </border>
      </dxf>
    </rfmt>
    <rfmt sheetId="1" sqref="AO41" start="0" length="0">
      <dxf>
        <font>
          <b val="0"/>
          <sz val="11"/>
          <color theme="1"/>
          <name val="Calibri"/>
          <scheme val="minor"/>
        </font>
        <fill>
          <patternFill>
            <bgColor theme="0"/>
          </patternFill>
        </fill>
        <alignment vertical="top" wrapText="1" readingOrder="0"/>
      </dxf>
    </rfmt>
    <rfmt sheetId="1" sqref="AP41" start="0" length="0">
      <dxf>
        <font>
          <b val="0"/>
          <sz val="11"/>
          <color theme="1"/>
          <name val="Calibri"/>
          <scheme val="minor"/>
        </font>
        <fill>
          <patternFill>
            <bgColor theme="0"/>
          </patternFill>
        </fill>
        <alignment vertical="top" wrapText="1" readingOrder="0"/>
      </dxf>
    </rfmt>
    <rfmt sheetId="1" sqref="AQ41" start="0" length="0">
      <dxf>
        <fill>
          <patternFill>
            <bgColor theme="0"/>
          </patternFill>
        </fill>
      </dxf>
    </rfmt>
    <rfmt sheetId="1" sqref="AR41" start="0" length="0">
      <dxf>
        <fill>
          <patternFill>
            <bgColor theme="0"/>
          </patternFill>
        </fill>
      </dxf>
    </rfmt>
    <rfmt sheetId="1" sqref="AS41" start="0" length="0">
      <dxf>
        <fill>
          <patternFill>
            <bgColor theme="0"/>
          </patternFill>
        </fill>
      </dxf>
    </rfmt>
    <rfmt sheetId="1" sqref="AT41" start="0" length="0">
      <dxf>
        <fill>
          <patternFill>
            <bgColor theme="0"/>
          </patternFill>
        </fill>
      </dxf>
    </rfmt>
    <rfmt sheetId="1" sqref="AU41" start="0" length="0">
      <dxf>
        <fill>
          <patternFill>
            <bgColor theme="0"/>
          </patternFill>
        </fill>
      </dxf>
    </rfmt>
    <rfmt sheetId="1" sqref="AV41" start="0" length="0">
      <dxf>
        <fill>
          <patternFill>
            <bgColor theme="0"/>
          </patternFill>
        </fill>
      </dxf>
    </rfmt>
    <rfmt sheetId="1" sqref="AW41" start="0" length="0">
      <dxf>
        <fill>
          <patternFill>
            <bgColor theme="0"/>
          </patternFill>
        </fill>
      </dxf>
    </rfmt>
    <rfmt sheetId="1" sqref="AX41" start="0" length="0">
      <dxf>
        <fill>
          <patternFill>
            <bgColor theme="0"/>
          </patternFill>
        </fill>
      </dxf>
    </rfmt>
    <rfmt sheetId="1" sqref="AY41" start="0" length="0">
      <dxf>
        <fill>
          <patternFill>
            <bgColor theme="0"/>
          </patternFill>
        </fill>
      </dxf>
    </rfmt>
    <rfmt sheetId="1" sqref="AZ41" start="0" length="0">
      <dxf>
        <fill>
          <patternFill patternType="none">
            <bgColor indexed="65"/>
          </patternFill>
        </fill>
      </dxf>
    </rfmt>
    <rfmt sheetId="1" sqref="BA41" start="0" length="0">
      <dxf>
        <fill>
          <patternFill patternType="none">
            <bgColor indexed="65"/>
          </patternFill>
        </fill>
      </dxf>
    </rfmt>
    <rfmt sheetId="1" sqref="BB41" start="0" length="0">
      <dxf>
        <fill>
          <patternFill patternType="none">
            <bgColor indexed="65"/>
          </patternFill>
        </fill>
      </dxf>
    </rfmt>
    <rfmt sheetId="1" sqref="BC41" start="0" length="0">
      <dxf>
        <fill>
          <patternFill patternType="none">
            <bgColor indexed="65"/>
          </patternFill>
        </fill>
      </dxf>
    </rfmt>
    <rfmt sheetId="1" sqref="BD41" start="0" length="0">
      <dxf>
        <fill>
          <patternFill patternType="none">
            <bgColor indexed="65"/>
          </patternFill>
        </fill>
      </dxf>
    </rfmt>
    <rfmt sheetId="1" sqref="BE41" start="0" length="0">
      <dxf>
        <fill>
          <patternFill patternType="none">
            <bgColor indexed="65"/>
          </patternFill>
        </fill>
      </dxf>
    </rfmt>
    <rfmt sheetId="1" sqref="BF41" start="0" length="0">
      <dxf>
        <fill>
          <patternFill patternType="none">
            <bgColor indexed="65"/>
          </patternFill>
        </fill>
      </dxf>
    </rfmt>
    <rfmt sheetId="1" sqref="BG41" start="0" length="0">
      <dxf>
        <fill>
          <patternFill patternType="none">
            <bgColor indexed="65"/>
          </patternFill>
        </fill>
      </dxf>
    </rfmt>
    <rfmt sheetId="1" sqref="BH41" start="0" length="0">
      <dxf>
        <fill>
          <patternFill patternType="none">
            <bgColor indexed="65"/>
          </patternFill>
        </fill>
      </dxf>
    </rfmt>
    <rfmt sheetId="1" sqref="BI41" start="0" length="0">
      <dxf>
        <fill>
          <patternFill patternType="none">
            <bgColor indexed="65"/>
          </patternFill>
        </fill>
      </dxf>
    </rfmt>
    <rfmt sheetId="1" sqref="BJ41" start="0" length="0">
      <dxf>
        <fill>
          <patternFill patternType="none">
            <bgColor indexed="65"/>
          </patternFill>
        </fill>
      </dxf>
    </rfmt>
    <rfmt sheetId="1" sqref="BK41" start="0" length="0">
      <dxf>
        <fill>
          <patternFill patternType="none">
            <bgColor indexed="65"/>
          </patternFill>
        </fill>
      </dxf>
    </rfmt>
  </rrc>
  <rfmt sheetId="1" sqref="A40" start="0" length="0">
    <dxf>
      <font>
        <b val="0"/>
        <sz val="10"/>
      </font>
      <fill>
        <patternFill>
          <bgColor theme="6" tint="0.39997558519241921"/>
        </patternFill>
      </fill>
      <protection locked="0"/>
    </dxf>
  </rfmt>
  <rfmt sheetId="1" sqref="B40" start="0" length="0">
    <dxf>
      <font>
        <b val="0"/>
        <i/>
        <sz val="10"/>
        <color auto="1"/>
      </font>
      <numFmt numFmtId="30" formatCode="@"/>
      <fill>
        <patternFill>
          <bgColor theme="6" tint="0.39997558519241921"/>
        </patternFill>
      </fill>
      <alignment wrapText="0" readingOrder="0"/>
      <border outline="0">
        <left/>
        <right/>
        <top/>
        <bottom/>
      </border>
    </dxf>
  </rfmt>
  <rfmt sheetId="1" sqref="C40"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D40"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E40"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F40" start="0" length="0">
    <dxf>
      <font>
        <b val="0"/>
        <sz val="10"/>
      </font>
      <fill>
        <patternFill>
          <bgColor theme="6" tint="0.39997558519241921"/>
        </patternFill>
      </fill>
      <protection locked="0"/>
    </dxf>
  </rfmt>
  <rfmt sheetId="1" sqref="G40" start="0" length="0">
    <dxf>
      <font>
        <b val="0"/>
        <sz val="10"/>
      </font>
      <fill>
        <patternFill>
          <bgColor theme="6" tint="0.39997558519241921"/>
        </patternFill>
      </fill>
      <protection locked="0"/>
    </dxf>
  </rfmt>
  <rfmt sheetId="1" sqref="H40" start="0" length="0">
    <dxf>
      <font>
        <b val="0"/>
        <sz val="10"/>
      </font>
      <fill>
        <patternFill>
          <bgColor theme="6" tint="0.39997558519241921"/>
        </patternFill>
      </fill>
      <protection locked="0"/>
    </dxf>
  </rfmt>
  <rfmt sheetId="1" sqref="I40" start="0" length="0">
    <dxf>
      <font>
        <b val="0"/>
        <sz val="10"/>
      </font>
      <fill>
        <patternFill>
          <bgColor theme="6" tint="0.39997558519241921"/>
        </patternFill>
      </fill>
      <protection locked="0"/>
    </dxf>
  </rfmt>
  <rfmt sheetId="1" sqref="J40" start="0" length="0">
    <dxf>
      <fill>
        <patternFill>
          <bgColor theme="6" tint="0.39997558519241921"/>
        </patternFill>
      </fill>
    </dxf>
  </rfmt>
  <rfmt sheetId="1" sqref="K40" start="0" length="0">
    <dxf>
      <fill>
        <patternFill>
          <bgColor theme="6" tint="0.39997558519241921"/>
        </patternFill>
      </fill>
      <border outline="0">
        <top/>
      </border>
    </dxf>
  </rfmt>
  <rfmt sheetId="1" sqref="L40" start="0" length="0">
    <dxf>
      <font>
        <sz val="10"/>
        <color auto="1"/>
      </font>
      <fill>
        <patternFill>
          <bgColor theme="6" tint="0.39997558519241921"/>
        </patternFill>
      </fill>
    </dxf>
  </rfmt>
  <rfmt sheetId="1" sqref="M40" start="0" length="0">
    <dxf>
      <font>
        <sz val="10"/>
        <color theme="1"/>
        <name val="Calibri"/>
        <scheme val="minor"/>
      </font>
      <numFmt numFmtId="0" formatCode="General"/>
      <fill>
        <patternFill>
          <bgColor theme="6" tint="0.39997558519241921"/>
        </patternFill>
      </fill>
      <alignment vertical="top" readingOrder="0"/>
    </dxf>
  </rfmt>
  <rfmt sheetId="1" sqref="N40" start="0" length="0">
    <dxf>
      <font>
        <sz val="10"/>
        <color theme="1"/>
        <name val="Calibri"/>
        <scheme val="minor"/>
      </font>
      <fill>
        <patternFill>
          <bgColor theme="6" tint="0.39997558519241921"/>
        </patternFill>
      </fill>
      <alignment vertical="top" readingOrder="0"/>
    </dxf>
  </rfmt>
  <rfmt sheetId="1" sqref="O40" start="0" length="0">
    <dxf>
      <font>
        <sz val="10"/>
        <color theme="1"/>
        <name val="Calibri"/>
        <scheme val="minor"/>
      </font>
      <numFmt numFmtId="0" formatCode="General"/>
      <fill>
        <patternFill>
          <bgColor theme="6" tint="0.39997558519241921"/>
        </patternFill>
      </fill>
    </dxf>
  </rfmt>
  <rfmt sheetId="1" s="1" sqref="P40" start="0" length="0">
    <dxf>
      <font>
        <b val="0"/>
        <sz val="10"/>
        <color theme="0"/>
        <name val="Calibri"/>
        <scheme val="minor"/>
      </font>
      <numFmt numFmtId="0" formatCode="General"/>
      <fill>
        <patternFill>
          <bgColor theme="6" tint="0.39997558519241921"/>
        </patternFill>
      </fill>
    </dxf>
  </rfmt>
  <rcc rId="30352" sId="1" odxf="1" dxf="1">
    <oc r="Q40">
      <v>2697648649</v>
    </oc>
    <nc r="Q40">
      <f>SUM(Q33:Q39)</f>
    </nc>
    <ndxf>
      <fill>
        <patternFill>
          <bgColor theme="6" tint="0.39997558519241921"/>
        </patternFill>
      </fill>
    </ndxf>
  </rcc>
  <rcc rId="30353" sId="1" odxf="1" dxf="1">
    <oc r="R40">
      <v>2050373558</v>
    </oc>
    <nc r="R40"/>
    <ndxf>
      <font>
        <b/>
        <sz val="10"/>
      </font>
      <fill>
        <patternFill>
          <bgColor theme="6" tint="0.39997558519241921"/>
        </patternFill>
      </fill>
      <alignment horizontal="center" readingOrder="0"/>
    </ndxf>
  </rcc>
  <rcc rId="30354" sId="1" odxf="1" dxf="1">
    <oc r="S40">
      <v>1779889000</v>
    </oc>
    <nc r="S40"/>
    <ndxf>
      <font>
        <b/>
        <sz val="11"/>
        <color theme="1"/>
        <name val="Calibri"/>
        <scheme val="minor"/>
      </font>
      <numFmt numFmtId="167" formatCode="_(&quot;$&quot;\ * #,##0.00_);_(&quot;$&quot;\ * \(#,##0.00\);_(&quot;$&quot;\ * &quot;-&quot;??_);_(@_)"/>
      <fill>
        <patternFill>
          <bgColor theme="6" tint="0.39997558519241921"/>
        </patternFill>
      </fill>
    </ndxf>
  </rcc>
  <rfmt sheetId="1" sqref="T40" start="0" length="0">
    <dxf>
      <font>
        <b/>
        <sz val="11"/>
        <color rgb="FF0070C0"/>
        <name val="Calibri"/>
        <scheme val="minor"/>
      </font>
      <numFmt numFmtId="176" formatCode="_-[$$-240A]\ * #,##0.00_ ;_-[$$-240A]\ * \-#,##0.00\ ;_-[$$-240A]\ * &quot;-&quot;??_ ;_-@_ "/>
      <fill>
        <patternFill>
          <bgColor theme="6" tint="0.39997558519241921"/>
        </patternFill>
      </fill>
    </dxf>
  </rfmt>
  <rfmt sheetId="1" sqref="U40" start="0" length="0">
    <dxf>
      <font>
        <b/>
        <sz val="11"/>
        <color rgb="FF0070C0"/>
        <name val="Calibri"/>
        <scheme val="minor"/>
      </font>
      <numFmt numFmtId="35" formatCode="_-* #,##0.00\ _€_-;\-* #,##0.00\ _€_-;_-* &quot;-&quot;??\ _€_-;_-@_-"/>
      <fill>
        <patternFill>
          <bgColor theme="6" tint="0.39997558519241921"/>
        </patternFill>
      </fill>
    </dxf>
  </rfmt>
  <rfmt sheetId="1" sqref="V40" start="0" length="0">
    <dxf>
      <font>
        <b/>
        <sz val="11"/>
        <color theme="1"/>
        <name val="Calibri"/>
        <scheme val="minor"/>
      </font>
      <fill>
        <patternFill>
          <bgColor theme="6" tint="0.39997558519241921"/>
        </patternFill>
      </fill>
      <alignment horizontal="center" vertical="center" readingOrder="0"/>
    </dxf>
  </rfmt>
  <rfmt sheetId="1" sqref="W40" start="0" length="0">
    <dxf>
      <font>
        <b/>
        <sz val="11"/>
        <color theme="1"/>
        <name val="Calibri"/>
        <scheme val="minor"/>
      </font>
      <fill>
        <patternFill>
          <bgColor theme="6" tint="0.39997558519241921"/>
        </patternFill>
      </fill>
      <alignment horizontal="center" vertical="center" readingOrder="0"/>
    </dxf>
  </rfmt>
  <rfmt sheetId="1" sqref="X40" start="0" length="0">
    <dxf>
      <font>
        <b/>
        <sz val="11"/>
        <color theme="1"/>
        <name val="Calibri"/>
        <scheme val="minor"/>
      </font>
      <fill>
        <patternFill>
          <bgColor theme="6" tint="0.39997558519241921"/>
        </patternFill>
      </fill>
      <alignment horizontal="center" vertical="center" readingOrder="0"/>
    </dxf>
  </rfmt>
  <rfmt sheetId="1" sqref="Y40" start="0" length="0">
    <dxf>
      <fill>
        <patternFill>
          <bgColor theme="6" tint="0.39997558519241921"/>
        </patternFill>
      </fill>
      <alignment horizontal="center" vertical="center" readingOrder="0"/>
    </dxf>
  </rfmt>
  <rfmt sheetId="1" sqref="Z40" start="0" length="0">
    <dxf>
      <fill>
        <patternFill>
          <bgColor theme="6" tint="0.39997558519241921"/>
        </patternFill>
      </fill>
      <alignment horizontal="center" vertical="center" readingOrder="0"/>
    </dxf>
  </rfmt>
  <rfmt sheetId="1" sqref="AA40" start="0" length="0">
    <dxf>
      <fill>
        <patternFill>
          <bgColor theme="6" tint="0.39997558519241921"/>
        </patternFill>
      </fill>
      <alignment horizontal="center" vertical="center" readingOrder="0"/>
    </dxf>
  </rfmt>
  <rfmt sheetId="1" sqref="AB40" start="0" length="0">
    <dxf>
      <fill>
        <patternFill>
          <bgColor theme="6" tint="0.39997558519241921"/>
        </patternFill>
      </fill>
      <alignment horizontal="center" vertical="center" readingOrder="0"/>
    </dxf>
  </rfmt>
  <rfmt sheetId="1" s="1" sqref="AC40" start="0" length="0">
    <dxf>
      <numFmt numFmtId="167" formatCode="_(&quot;$&quot;\ * #,##0.00_);_(&quot;$&quot;\ * \(#,##0.00\);_(&quot;$&quot;\ * &quot;-&quot;??_);_(@_)"/>
      <fill>
        <patternFill>
          <bgColor theme="6" tint="0.39997558519241921"/>
        </patternFill>
      </fill>
      <alignment horizontal="center" vertical="center" readingOrder="0"/>
    </dxf>
  </rfmt>
  <rfmt sheetId="1" s="1" sqref="AD40" start="0" length="0">
    <dxf>
      <numFmt numFmtId="167" formatCode="_(&quot;$&quot;\ * #,##0.00_);_(&quot;$&quot;\ * \(#,##0.00\);_(&quot;$&quot;\ * &quot;-&quot;??_);_(@_)"/>
      <fill>
        <patternFill>
          <bgColor theme="6" tint="0.39997558519241921"/>
        </patternFill>
      </fill>
      <alignment horizontal="center" vertical="center" readingOrder="0"/>
    </dxf>
  </rfmt>
  <rfmt sheetId="1" s="1" sqref="AE40" start="0" length="0">
    <dxf>
      <numFmt numFmtId="167" formatCode="_(&quot;$&quot;\ * #,##0.00_);_(&quot;$&quot;\ * \(#,##0.00\);_(&quot;$&quot;\ * &quot;-&quot;??_);_(@_)"/>
      <fill>
        <patternFill>
          <bgColor theme="6" tint="0.39997558519241921"/>
        </patternFill>
      </fill>
      <alignment horizontal="center" vertical="center" readingOrder="0"/>
    </dxf>
  </rfmt>
  <rfmt sheetId="1" s="1" sqref="AF40" start="0" length="0">
    <dxf>
      <numFmt numFmtId="167" formatCode="_(&quot;$&quot;\ * #,##0.00_);_(&quot;$&quot;\ * \(#,##0.00\);_(&quot;$&quot;\ * &quot;-&quot;??_);_(@_)"/>
      <fill>
        <patternFill>
          <bgColor theme="6" tint="0.39997558519241921"/>
        </patternFill>
      </fill>
      <alignment horizontal="center" vertical="center" readingOrder="0"/>
    </dxf>
  </rfmt>
  <rfmt sheetId="1" s="1" sqref="AG40" start="0" length="0">
    <dxf>
      <numFmt numFmtId="167" formatCode="_(&quot;$&quot;\ * #,##0.00_);_(&quot;$&quot;\ * \(#,##0.00\);_(&quot;$&quot;\ * &quot;-&quot;??_);_(@_)"/>
      <fill>
        <patternFill>
          <bgColor theme="6" tint="0.39997558519241921"/>
        </patternFill>
      </fill>
      <alignment horizontal="center" vertical="center" readingOrder="0"/>
    </dxf>
  </rfmt>
  <rfmt sheetId="1" s="1" sqref="AH40" start="0" length="0">
    <dxf>
      <numFmt numFmtId="167" formatCode="_(&quot;$&quot;\ * #,##0.00_);_(&quot;$&quot;\ * \(#,##0.00\);_(&quot;$&quot;\ * &quot;-&quot;??_);_(@_)"/>
      <fill>
        <patternFill>
          <bgColor theme="6" tint="0.39997558519241921"/>
        </patternFill>
      </fill>
      <alignment horizontal="center" vertical="center" readingOrder="0"/>
    </dxf>
  </rfmt>
  <rfmt sheetId="1" s="1" sqref="AI40" start="0" length="0">
    <dxf>
      <numFmt numFmtId="167" formatCode="_(&quot;$&quot;\ * #,##0.00_);_(&quot;$&quot;\ * \(#,##0.00\);_(&quot;$&quot;\ * &quot;-&quot;??_);_(@_)"/>
      <fill>
        <patternFill>
          <bgColor theme="6" tint="0.39997558519241921"/>
        </patternFill>
      </fill>
      <alignment horizontal="center" vertical="center" readingOrder="0"/>
    </dxf>
  </rfmt>
  <rfmt sheetId="1" s="1" sqref="AJ40" start="0" length="0">
    <dxf>
      <numFmt numFmtId="167" formatCode="_(&quot;$&quot;\ * #,##0.00_);_(&quot;$&quot;\ * \(#,##0.00\);_(&quot;$&quot;\ * &quot;-&quot;??_);_(@_)"/>
      <fill>
        <patternFill>
          <bgColor theme="6" tint="0.39997558519241921"/>
        </patternFill>
      </fill>
      <alignment horizontal="center" vertical="center" readingOrder="0"/>
    </dxf>
  </rfmt>
  <rfmt sheetId="1" s="1" sqref="AK40" start="0" length="0">
    <dxf>
      <numFmt numFmtId="167" formatCode="_(&quot;$&quot;\ * #,##0.00_);_(&quot;$&quot;\ * \(#,##0.00\);_(&quot;$&quot;\ * &quot;-&quot;??_);_(@_)"/>
      <fill>
        <patternFill>
          <bgColor theme="6" tint="0.39997558519241921"/>
        </patternFill>
      </fill>
      <alignment horizontal="center" vertical="center" readingOrder="0"/>
    </dxf>
  </rfmt>
  <rfmt sheetId="1" s="1" sqref="AL40" start="0" length="0">
    <dxf>
      <numFmt numFmtId="167" formatCode="_(&quot;$&quot;\ * #,##0.00_);_(&quot;$&quot;\ * \(#,##0.00\);_(&quot;$&quot;\ * &quot;-&quot;??_);_(@_)"/>
      <fill>
        <patternFill>
          <bgColor theme="6" tint="0.39997558519241921"/>
        </patternFill>
      </fill>
      <alignment horizontal="center" vertical="center" readingOrder="0"/>
    </dxf>
  </rfmt>
  <rfmt sheetId="1" s="1" sqref="AM40" start="0" length="0">
    <dxf>
      <numFmt numFmtId="167" formatCode="_(&quot;$&quot;\ * #,##0.00_);_(&quot;$&quot;\ * \(#,##0.00\);_(&quot;$&quot;\ * &quot;-&quot;??_);_(@_)"/>
      <fill>
        <patternFill>
          <bgColor theme="6" tint="0.39997558519241921"/>
        </patternFill>
      </fill>
      <alignment horizontal="center" vertical="center" readingOrder="0"/>
    </dxf>
  </rfmt>
  <rfmt sheetId="1" s="1" sqref="AN40" start="0" length="0">
    <dxf>
      <numFmt numFmtId="167" formatCode="_(&quot;$&quot;\ * #,##0.00_);_(&quot;$&quot;\ * \(#,##0.00\);_(&quot;$&quot;\ * &quot;-&quot;??_);_(@_)"/>
      <fill>
        <patternFill>
          <bgColor theme="6" tint="0.39997558519241921"/>
        </patternFill>
      </fill>
      <alignment horizontal="center" vertical="center" readingOrder="0"/>
    </dxf>
  </rfmt>
  <rfmt sheetId="1" sqref="O40" start="0" length="0">
    <dxf>
      <font>
        <sz val="10"/>
        <color theme="0"/>
      </font>
    </dxf>
  </rfmt>
  <rcc rId="30355" sId="1" odxf="1" s="1" dxf="1" numFmtId="34">
    <oc r="P40">
      <v>-270484558</v>
    </oc>
    <nc r="P40">
      <v>4477271650</v>
    </nc>
    <ndxf>
      <font>
        <b/>
        <sz val="11"/>
        <color theme="0"/>
        <name val="Calibri"/>
        <scheme val="minor"/>
      </font>
      <numFmt numFmtId="167" formatCode="_(&quot;$&quot;\ * #,##0.00_);_(&quot;$&quot;\ * \(#,##0.00\);_(&quot;$&quot;\ * &quot;-&quot;??_);_(@_)"/>
    </ndxf>
  </rcc>
  <rcc rId="30356" sId="1" odxf="1" dxf="1">
    <nc r="O29">
      <f>+P29-Q29</f>
    </nc>
    <ndxf>
      <font>
        <b/>
        <sz val="9"/>
        <color theme="0"/>
      </font>
      <numFmt numFmtId="167" formatCode="_(&quot;$&quot;\ * #,##0.00_);_(&quot;$&quot;\ * \(#,##0.00\);_(&quot;$&quot;\ * &quot;-&quot;??_);_(@_)"/>
      <alignment horizontal="right" readingOrder="0"/>
    </ndxf>
  </rcc>
  <rfmt sheetId="1" sqref="O40" start="0" length="0">
    <dxf>
      <numFmt numFmtId="35" formatCode="_-* #,##0.00\ _€_-;\-* #,##0.00\ _€_-;_-* &quot;-&quot;??\ _€_-;_-@_-"/>
    </dxf>
  </rfmt>
  <rcc rId="30357" sId="1" odxf="1" s="1" dxf="1">
    <nc r="O40">
      <f>+P40-Q40</f>
    </nc>
    <ndxf>
      <font>
        <b/>
        <sz val="11"/>
        <color theme="0"/>
        <name val="Calibri"/>
        <scheme val="minor"/>
      </font>
      <numFmt numFmtId="167" formatCode="_(&quot;$&quot;\ * #,##0.00_);_(&quot;$&quot;\ * \(#,##0.00\);_(&quot;$&quot;\ * &quot;-&quot;??_);_(@_)"/>
    </ndxf>
  </rcc>
  <rfmt sheetId="1" sqref="A43" start="0" length="0">
    <dxf>
      <fill>
        <patternFill>
          <bgColor theme="6" tint="0.39997558519241921"/>
        </patternFill>
      </fill>
    </dxf>
  </rfmt>
  <rfmt sheetId="1" sqref="B43" start="0" length="0">
    <dxf>
      <font>
        <i/>
        <sz val="10"/>
        <color auto="1"/>
      </font>
      <fill>
        <patternFill>
          <bgColor theme="6" tint="0.39997558519241921"/>
        </patternFill>
      </fill>
      <border outline="0">
        <left/>
        <right/>
        <top/>
        <bottom/>
      </border>
    </dxf>
  </rfmt>
  <rfmt sheetId="1" sqref="C43" start="0" length="0">
    <dxf>
      <fill>
        <patternFill>
          <bgColor theme="6" tint="0.39997558519241921"/>
        </patternFill>
      </fill>
      <border outline="0">
        <left/>
        <right/>
        <top/>
        <bottom/>
      </border>
    </dxf>
  </rfmt>
  <rfmt sheetId="1" sqref="D43" start="0" length="0">
    <dxf>
      <fill>
        <patternFill>
          <bgColor theme="6" tint="0.39997558519241921"/>
        </patternFill>
      </fill>
      <border outline="0">
        <left/>
        <right/>
        <top/>
        <bottom/>
      </border>
    </dxf>
  </rfmt>
  <rfmt sheetId="1" sqref="E43" start="0" length="0">
    <dxf>
      <fill>
        <patternFill>
          <bgColor theme="6" tint="0.39997558519241921"/>
        </patternFill>
      </fill>
      <border outline="0">
        <left/>
        <right/>
        <top/>
        <bottom/>
      </border>
    </dxf>
  </rfmt>
  <rfmt sheetId="1" sqref="F43" start="0" length="0">
    <dxf>
      <font>
        <b val="0"/>
        <sz val="10"/>
      </font>
      <fill>
        <patternFill>
          <bgColor theme="6" tint="0.39997558519241921"/>
        </patternFill>
      </fill>
      <protection locked="0"/>
    </dxf>
  </rfmt>
  <rfmt sheetId="1" sqref="G43" start="0" length="0">
    <dxf>
      <font>
        <b val="0"/>
        <sz val="10"/>
      </font>
      <fill>
        <patternFill>
          <bgColor theme="6" tint="0.39997558519241921"/>
        </patternFill>
      </fill>
      <protection locked="0"/>
    </dxf>
  </rfmt>
  <rfmt sheetId="1" sqref="H43" start="0" length="0">
    <dxf>
      <font>
        <b val="0"/>
        <sz val="10"/>
      </font>
      <fill>
        <patternFill>
          <bgColor theme="6" tint="0.39997558519241921"/>
        </patternFill>
      </fill>
      <protection locked="0"/>
    </dxf>
  </rfmt>
  <rfmt sheetId="1" sqref="I43" start="0" length="0">
    <dxf>
      <font>
        <b val="0"/>
        <sz val="10"/>
      </font>
      <fill>
        <patternFill>
          <bgColor theme="6" tint="0.39997558519241921"/>
        </patternFill>
      </fill>
      <protection locked="0"/>
    </dxf>
  </rfmt>
  <rfmt sheetId="1" sqref="J43" start="0" length="0">
    <dxf>
      <font>
        <sz val="11"/>
        <color theme="1"/>
        <name val="Calibri"/>
        <scheme val="minor"/>
      </font>
      <fill>
        <patternFill>
          <bgColor theme="6" tint="0.39997558519241921"/>
        </patternFill>
      </fill>
    </dxf>
  </rfmt>
  <rfmt sheetId="1" sqref="K43" start="0" length="0">
    <dxf>
      <font>
        <sz val="11"/>
        <color theme="1"/>
        <name val="Calibri"/>
        <scheme val="minor"/>
      </font>
      <fill>
        <patternFill>
          <bgColor theme="6" tint="0.39997558519241921"/>
        </patternFill>
      </fill>
      <border outline="0">
        <top/>
      </border>
    </dxf>
  </rfmt>
  <rfmt sheetId="1" sqref="L43" start="0" length="0">
    <dxf>
      <font>
        <sz val="10"/>
        <color auto="1"/>
      </font>
      <fill>
        <patternFill>
          <bgColor theme="6" tint="0.39997558519241921"/>
        </patternFill>
      </fill>
    </dxf>
  </rfmt>
  <rfmt sheetId="1" sqref="M43" start="0" length="0">
    <dxf>
      <font>
        <sz val="10"/>
        <color theme="1"/>
        <name val="Calibri"/>
        <scheme val="minor"/>
      </font>
      <numFmt numFmtId="0" formatCode="General"/>
      <fill>
        <patternFill>
          <bgColor theme="6" tint="0.39997558519241921"/>
        </patternFill>
      </fill>
      <alignment vertical="top" readingOrder="0"/>
    </dxf>
  </rfmt>
  <rfmt sheetId="1" sqref="N43" start="0" length="0">
    <dxf>
      <font>
        <sz val="10"/>
        <color theme="1"/>
        <name val="Calibri"/>
        <scheme val="minor"/>
      </font>
      <fill>
        <patternFill>
          <bgColor theme="6" tint="0.39997558519241921"/>
        </patternFill>
      </fill>
      <alignment vertical="top" readingOrder="0"/>
    </dxf>
  </rfmt>
  <rfmt sheetId="1" s="1" sqref="O43" start="0" length="0">
    <dxf>
      <font>
        <b/>
        <sz val="11"/>
        <color theme="0"/>
        <name val="Calibri"/>
        <scheme val="minor"/>
      </font>
      <fill>
        <patternFill>
          <bgColor theme="6" tint="0.39997558519241921"/>
        </patternFill>
      </fill>
    </dxf>
  </rfmt>
  <rfmt sheetId="1" s="1" sqref="P43" start="0" length="0">
    <dxf>
      <font>
        <b/>
        <sz val="11"/>
        <color theme="0"/>
        <name val="Calibri"/>
        <scheme val="minor"/>
      </font>
      <fill>
        <patternFill>
          <bgColor theme="6" tint="0.39997558519241921"/>
        </patternFill>
      </fill>
    </dxf>
  </rfmt>
  <rcc rId="30358" sId="1" odxf="1" dxf="1">
    <nc r="Q43">
      <f>SUM(Q41:Q42)</f>
    </nc>
    <ndxf>
      <fill>
        <patternFill>
          <bgColor theme="6" tint="0.39997558519241921"/>
        </patternFill>
      </fill>
    </ndxf>
  </rcc>
  <rfmt sheetId="1" sqref="R43" start="0" length="0">
    <dxf>
      <font>
        <b/>
        <sz val="10"/>
      </font>
      <fill>
        <patternFill>
          <bgColor theme="6" tint="0.39997558519241921"/>
        </patternFill>
      </fill>
      <alignment horizontal="center" readingOrder="0"/>
    </dxf>
  </rfmt>
  <rfmt sheetId="1" sqref="S43" start="0" length="0">
    <dxf>
      <font>
        <b/>
        <sz val="11"/>
        <color theme="1"/>
        <name val="Calibri"/>
        <scheme val="minor"/>
      </font>
      <numFmt numFmtId="167" formatCode="_(&quot;$&quot;\ * #,##0.00_);_(&quot;$&quot;\ * \(#,##0.00\);_(&quot;$&quot;\ * &quot;-&quot;??_);_(@_)"/>
      <fill>
        <patternFill>
          <bgColor theme="6" tint="0.39997558519241921"/>
        </patternFill>
      </fill>
    </dxf>
  </rfmt>
  <rfmt sheetId="1" sqref="T43" start="0" length="0">
    <dxf>
      <font>
        <b/>
        <sz val="11"/>
        <color rgb="FF0070C0"/>
        <name val="Calibri"/>
        <scheme val="minor"/>
      </font>
      <numFmt numFmtId="176" formatCode="_-[$$-240A]\ * #,##0.00_ ;_-[$$-240A]\ * \-#,##0.00\ ;_-[$$-240A]\ * &quot;-&quot;??_ ;_-@_ "/>
      <fill>
        <patternFill>
          <bgColor theme="6" tint="0.39997558519241921"/>
        </patternFill>
      </fill>
    </dxf>
  </rfmt>
  <rfmt sheetId="1" sqref="U43" start="0" length="0">
    <dxf>
      <font>
        <b/>
        <sz val="11"/>
        <color rgb="FF0070C0"/>
        <name val="Calibri"/>
        <scheme val="minor"/>
      </font>
      <numFmt numFmtId="35" formatCode="_-* #,##0.00\ _€_-;\-* #,##0.00\ _€_-;_-* &quot;-&quot;??\ _€_-;_-@_-"/>
      <fill>
        <patternFill>
          <bgColor theme="6" tint="0.39997558519241921"/>
        </patternFill>
      </fill>
    </dxf>
  </rfmt>
  <rfmt sheetId="1" sqref="V43" start="0" length="0">
    <dxf>
      <font>
        <b/>
        <sz val="11"/>
        <color theme="1"/>
        <name val="Calibri"/>
        <scheme val="minor"/>
      </font>
      <fill>
        <patternFill>
          <bgColor theme="6" tint="0.39997558519241921"/>
        </patternFill>
      </fill>
      <alignment horizontal="center" vertical="center" readingOrder="0"/>
    </dxf>
  </rfmt>
  <rfmt sheetId="1" sqref="W43" start="0" length="0">
    <dxf>
      <font>
        <b/>
        <sz val="11"/>
        <color theme="1"/>
        <name val="Calibri"/>
        <scheme val="minor"/>
      </font>
      <fill>
        <patternFill>
          <bgColor theme="6" tint="0.39997558519241921"/>
        </patternFill>
      </fill>
      <alignment horizontal="center" vertical="center" readingOrder="0"/>
    </dxf>
  </rfmt>
  <rfmt sheetId="1" sqref="X43" start="0" length="0">
    <dxf>
      <font>
        <b/>
        <sz val="11"/>
        <color theme="1"/>
        <name val="Calibri"/>
        <scheme val="minor"/>
      </font>
      <fill>
        <patternFill>
          <bgColor theme="6" tint="0.39997558519241921"/>
        </patternFill>
      </fill>
      <alignment horizontal="center" vertical="center" readingOrder="0"/>
    </dxf>
  </rfmt>
  <rfmt sheetId="1" sqref="Y43" start="0" length="0">
    <dxf>
      <fill>
        <patternFill>
          <bgColor theme="6" tint="0.39997558519241921"/>
        </patternFill>
      </fill>
      <alignment horizontal="center" vertical="center" readingOrder="0"/>
    </dxf>
  </rfmt>
  <rfmt sheetId="1" sqref="Z43" start="0" length="0">
    <dxf>
      <fill>
        <patternFill>
          <bgColor theme="6" tint="0.39997558519241921"/>
        </patternFill>
      </fill>
      <alignment horizontal="center" vertical="center" readingOrder="0"/>
    </dxf>
  </rfmt>
  <rfmt sheetId="1" sqref="AA43" start="0" length="0">
    <dxf>
      <fill>
        <patternFill>
          <bgColor theme="6" tint="0.39997558519241921"/>
        </patternFill>
      </fill>
      <alignment horizontal="center" vertical="center" readingOrder="0"/>
    </dxf>
  </rfmt>
  <rfmt sheetId="1" sqref="AB43" start="0" length="0">
    <dxf>
      <fill>
        <patternFill>
          <bgColor theme="6" tint="0.39997558519241921"/>
        </patternFill>
      </fill>
      <alignment horizontal="center" vertical="center" readingOrder="0"/>
    </dxf>
  </rfmt>
  <rfmt sheetId="1" s="1" sqref="AC43" start="0" length="0">
    <dxf>
      <numFmt numFmtId="167" formatCode="_(&quot;$&quot;\ * #,##0.00_);_(&quot;$&quot;\ * \(#,##0.00\);_(&quot;$&quot;\ * &quot;-&quot;??_);_(@_)"/>
      <fill>
        <patternFill>
          <bgColor theme="6" tint="0.39997558519241921"/>
        </patternFill>
      </fill>
      <alignment horizontal="center" vertical="center" readingOrder="0"/>
    </dxf>
  </rfmt>
  <rfmt sheetId="1" s="1" sqref="AD43" start="0" length="0">
    <dxf>
      <numFmt numFmtId="167" formatCode="_(&quot;$&quot;\ * #,##0.00_);_(&quot;$&quot;\ * \(#,##0.00\);_(&quot;$&quot;\ * &quot;-&quot;??_);_(@_)"/>
      <fill>
        <patternFill>
          <bgColor theme="6" tint="0.39997558519241921"/>
        </patternFill>
      </fill>
      <alignment horizontal="center" vertical="center" readingOrder="0"/>
    </dxf>
  </rfmt>
  <rfmt sheetId="1" s="1" sqref="AE43" start="0" length="0">
    <dxf>
      <numFmt numFmtId="167" formatCode="_(&quot;$&quot;\ * #,##0.00_);_(&quot;$&quot;\ * \(#,##0.00\);_(&quot;$&quot;\ * &quot;-&quot;??_);_(@_)"/>
      <fill>
        <patternFill>
          <bgColor theme="6" tint="0.39997558519241921"/>
        </patternFill>
      </fill>
      <alignment horizontal="center" vertical="center" readingOrder="0"/>
    </dxf>
  </rfmt>
  <rfmt sheetId="1" s="1" sqref="AF43" start="0" length="0">
    <dxf>
      <numFmt numFmtId="167" formatCode="_(&quot;$&quot;\ * #,##0.00_);_(&quot;$&quot;\ * \(#,##0.00\);_(&quot;$&quot;\ * &quot;-&quot;??_);_(@_)"/>
      <fill>
        <patternFill>
          <bgColor theme="6" tint="0.39997558519241921"/>
        </patternFill>
      </fill>
      <alignment horizontal="center" vertical="center" readingOrder="0"/>
    </dxf>
  </rfmt>
  <rfmt sheetId="1" s="1" sqref="AG43" start="0" length="0">
    <dxf>
      <numFmt numFmtId="167" formatCode="_(&quot;$&quot;\ * #,##0.00_);_(&quot;$&quot;\ * \(#,##0.00\);_(&quot;$&quot;\ * &quot;-&quot;??_);_(@_)"/>
      <fill>
        <patternFill>
          <bgColor theme="6" tint="0.39997558519241921"/>
        </patternFill>
      </fill>
      <alignment horizontal="center" vertical="center" readingOrder="0"/>
    </dxf>
  </rfmt>
  <rfmt sheetId="1" s="1" sqref="AH43" start="0" length="0">
    <dxf>
      <numFmt numFmtId="167" formatCode="_(&quot;$&quot;\ * #,##0.00_);_(&quot;$&quot;\ * \(#,##0.00\);_(&quot;$&quot;\ * &quot;-&quot;??_);_(@_)"/>
      <fill>
        <patternFill>
          <bgColor theme="6" tint="0.39997558519241921"/>
        </patternFill>
      </fill>
      <alignment horizontal="center" vertical="center" readingOrder="0"/>
    </dxf>
  </rfmt>
  <rfmt sheetId="1" s="1" sqref="AI43" start="0" length="0">
    <dxf>
      <numFmt numFmtId="167" formatCode="_(&quot;$&quot;\ * #,##0.00_);_(&quot;$&quot;\ * \(#,##0.00\);_(&quot;$&quot;\ * &quot;-&quot;??_);_(@_)"/>
      <fill>
        <patternFill>
          <bgColor theme="6" tint="0.39997558519241921"/>
        </patternFill>
      </fill>
      <alignment horizontal="center" vertical="center" readingOrder="0"/>
    </dxf>
  </rfmt>
  <rfmt sheetId="1" s="1" sqref="AJ43" start="0" length="0">
    <dxf>
      <numFmt numFmtId="167" formatCode="_(&quot;$&quot;\ * #,##0.00_);_(&quot;$&quot;\ * \(#,##0.00\);_(&quot;$&quot;\ * &quot;-&quot;??_);_(@_)"/>
      <fill>
        <patternFill>
          <bgColor theme="6" tint="0.39997558519241921"/>
        </patternFill>
      </fill>
      <alignment horizontal="center" vertical="center" readingOrder="0"/>
    </dxf>
  </rfmt>
  <rfmt sheetId="1" s="1" sqref="AK43" start="0" length="0">
    <dxf>
      <numFmt numFmtId="167" formatCode="_(&quot;$&quot;\ * #,##0.00_);_(&quot;$&quot;\ * \(#,##0.00\);_(&quot;$&quot;\ * &quot;-&quot;??_);_(@_)"/>
      <fill>
        <patternFill>
          <bgColor theme="6" tint="0.39997558519241921"/>
        </patternFill>
      </fill>
      <alignment horizontal="center" vertical="center" readingOrder="0"/>
    </dxf>
  </rfmt>
  <rfmt sheetId="1" s="1" sqref="AL43" start="0" length="0">
    <dxf>
      <numFmt numFmtId="167" formatCode="_(&quot;$&quot;\ * #,##0.00_);_(&quot;$&quot;\ * \(#,##0.00\);_(&quot;$&quot;\ * &quot;-&quot;??_);_(@_)"/>
      <fill>
        <patternFill>
          <bgColor theme="6" tint="0.39997558519241921"/>
        </patternFill>
      </fill>
      <alignment horizontal="center" vertical="center" readingOrder="0"/>
    </dxf>
  </rfmt>
  <rfmt sheetId="1" s="1" sqref="AM43" start="0" length="0">
    <dxf>
      <numFmt numFmtId="167" formatCode="_(&quot;$&quot;\ * #,##0.00_);_(&quot;$&quot;\ * \(#,##0.00\);_(&quot;$&quot;\ * &quot;-&quot;??_);_(@_)"/>
      <fill>
        <patternFill>
          <bgColor theme="6" tint="0.39997558519241921"/>
        </patternFill>
      </fill>
      <alignment horizontal="center" vertical="center" readingOrder="0"/>
    </dxf>
  </rfmt>
  <rfmt sheetId="1" s="1" sqref="AN43" start="0" length="0">
    <dxf>
      <numFmt numFmtId="167" formatCode="_(&quot;$&quot;\ * #,##0.00_);_(&quot;$&quot;\ * \(#,##0.00\);_(&quot;$&quot;\ * &quot;-&quot;??_);_(@_)"/>
      <fill>
        <patternFill>
          <bgColor theme="6" tint="0.39997558519241921"/>
        </patternFill>
      </fill>
      <alignment horizontal="center" vertical="center" readingOrder="0"/>
    </dxf>
  </rfmt>
  <rfmt sheetId="1" sqref="AO43" start="0" length="0">
    <dxf>
      <font>
        <sz val="10"/>
        <color theme="1"/>
        <name val="Calibri"/>
        <scheme val="minor"/>
      </font>
      <fill>
        <patternFill patternType="solid">
          <bgColor theme="6" tint="0.39997558519241921"/>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AP43" start="0" length="0">
    <dxf>
      <font>
        <i/>
        <sz val="10"/>
        <color auto="1"/>
        <name val="Calibri"/>
        <scheme val="minor"/>
      </font>
      <numFmt numFmtId="30" formatCode="@"/>
      <fill>
        <patternFill patternType="solid">
          <bgColor theme="6" tint="0.39997558519241921"/>
        </patternFill>
      </fill>
      <alignment horizontal="center" vertical="center" wrapText="0" readingOrder="0"/>
    </dxf>
  </rfmt>
  <rfmt sheetId="1" sqref="AQ43" start="0" length="0">
    <dxf>
      <font>
        <b val="0"/>
        <i/>
        <sz val="10"/>
        <color auto="1"/>
      </font>
      <numFmt numFmtId="30" formatCode="@"/>
      <fill>
        <patternFill patternType="solid">
          <bgColor theme="6" tint="0.39997558519241921"/>
        </patternFill>
      </fill>
      <alignment horizontal="center" vertical="center" readingOrder="0"/>
    </dxf>
  </rfmt>
  <rfmt sheetId="1" sqref="AR43" start="0" length="0">
    <dxf>
      <font>
        <b val="0"/>
        <i/>
        <sz val="10"/>
        <color auto="1"/>
      </font>
      <numFmt numFmtId="30" formatCode="@"/>
      <fill>
        <patternFill patternType="solid">
          <bgColor theme="6" tint="0.39997558519241921"/>
        </patternFill>
      </fill>
      <alignment horizontal="center" vertical="center" readingOrder="0"/>
    </dxf>
  </rfmt>
  <rfmt sheetId="1" sqref="AS43" start="0" length="0">
    <dxf>
      <font>
        <b val="0"/>
        <i/>
        <sz val="10"/>
        <color auto="1"/>
      </font>
      <numFmt numFmtId="30" formatCode="@"/>
      <fill>
        <patternFill patternType="solid">
          <bgColor theme="6" tint="0.39997558519241921"/>
        </patternFill>
      </fill>
      <alignment horizontal="center" vertical="center" readingOrder="0"/>
    </dxf>
  </rfmt>
  <rfmt sheetId="1" sqref="A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D43" start="0" length="0">
    <dxf>
      <font>
        <b val="0"/>
        <i/>
        <sz val="10"/>
        <color auto="1"/>
      </font>
      <numFmt numFmtId="30" formatCode="@"/>
      <fill>
        <patternFill patternType="solid">
          <bgColor theme="6" tint="0.39997558519241921"/>
        </patternFill>
      </fill>
      <alignment horizontal="center" vertical="center" readingOrder="0"/>
    </dxf>
  </rfmt>
  <rfmt sheetId="1" sqref="CE43" start="0" length="0">
    <dxf>
      <font>
        <b val="0"/>
        <i/>
        <sz val="10"/>
        <color auto="1"/>
      </font>
      <numFmt numFmtId="30" formatCode="@"/>
      <fill>
        <patternFill patternType="solid">
          <bgColor theme="6" tint="0.39997558519241921"/>
        </patternFill>
      </fill>
      <alignment horizontal="center" vertical="center" readingOrder="0"/>
    </dxf>
  </rfmt>
  <rfmt sheetId="1" sqref="CF43" start="0" length="0">
    <dxf>
      <font>
        <b val="0"/>
        <i/>
        <sz val="10"/>
        <color auto="1"/>
      </font>
      <numFmt numFmtId="30" formatCode="@"/>
      <fill>
        <patternFill patternType="solid">
          <bgColor theme="6" tint="0.39997558519241921"/>
        </patternFill>
      </fill>
      <alignment horizontal="center" vertical="center" readingOrder="0"/>
    </dxf>
  </rfmt>
  <rfmt sheetId="1" sqref="CG43" start="0" length="0">
    <dxf>
      <font>
        <b val="0"/>
        <i/>
        <sz val="10"/>
        <color auto="1"/>
      </font>
      <numFmt numFmtId="30" formatCode="@"/>
      <fill>
        <patternFill patternType="solid">
          <bgColor theme="6" tint="0.39997558519241921"/>
        </patternFill>
      </fill>
      <alignment horizontal="center" vertical="center" readingOrder="0"/>
    </dxf>
  </rfmt>
  <rfmt sheetId="1" sqref="C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R43" start="0" length="0">
    <dxf>
      <font>
        <b val="0"/>
        <i/>
        <sz val="10"/>
        <color auto="1"/>
      </font>
      <numFmt numFmtId="30" formatCode="@"/>
      <fill>
        <patternFill patternType="solid">
          <bgColor theme="6" tint="0.39997558519241921"/>
        </patternFill>
      </fill>
      <alignment horizontal="center" vertical="center" readingOrder="0"/>
    </dxf>
  </rfmt>
  <rfmt sheetId="1" sqref="DS43" start="0" length="0">
    <dxf>
      <font>
        <b val="0"/>
        <i/>
        <sz val="10"/>
        <color auto="1"/>
      </font>
      <numFmt numFmtId="30" formatCode="@"/>
      <fill>
        <patternFill patternType="solid">
          <bgColor theme="6" tint="0.39997558519241921"/>
        </patternFill>
      </fill>
      <alignment horizontal="center" vertical="center" readingOrder="0"/>
    </dxf>
  </rfmt>
  <rfmt sheetId="1" sqref="DT43" start="0" length="0">
    <dxf>
      <font>
        <b val="0"/>
        <i/>
        <sz val="10"/>
        <color auto="1"/>
      </font>
      <numFmt numFmtId="30" formatCode="@"/>
      <fill>
        <patternFill patternType="solid">
          <bgColor theme="6" tint="0.39997558519241921"/>
        </patternFill>
      </fill>
      <alignment horizontal="center" vertical="center" readingOrder="0"/>
    </dxf>
  </rfmt>
  <rfmt sheetId="1" sqref="DU43" start="0" length="0">
    <dxf>
      <font>
        <b val="0"/>
        <i/>
        <sz val="10"/>
        <color auto="1"/>
      </font>
      <numFmt numFmtId="30" formatCode="@"/>
      <fill>
        <patternFill patternType="solid">
          <bgColor theme="6" tint="0.39997558519241921"/>
        </patternFill>
      </fill>
      <alignment horizontal="center" vertical="center" readingOrder="0"/>
    </dxf>
  </rfmt>
  <rfmt sheetId="1" sqref="D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F43" start="0" length="0">
    <dxf>
      <font>
        <b val="0"/>
        <i/>
        <sz val="10"/>
        <color auto="1"/>
      </font>
      <numFmt numFmtId="30" formatCode="@"/>
      <fill>
        <patternFill patternType="solid">
          <bgColor theme="6" tint="0.39997558519241921"/>
        </patternFill>
      </fill>
      <alignment horizontal="center" vertical="center" readingOrder="0"/>
    </dxf>
  </rfmt>
  <rfmt sheetId="1" sqref="FG43" start="0" length="0">
    <dxf>
      <font>
        <b val="0"/>
        <i/>
        <sz val="10"/>
        <color auto="1"/>
      </font>
      <numFmt numFmtId="30" formatCode="@"/>
      <fill>
        <patternFill patternType="solid">
          <bgColor theme="6" tint="0.39997558519241921"/>
        </patternFill>
      </fill>
      <alignment horizontal="center" vertical="center" readingOrder="0"/>
    </dxf>
  </rfmt>
  <rfmt sheetId="1" sqref="FH43" start="0" length="0">
    <dxf>
      <font>
        <b val="0"/>
        <i/>
        <sz val="10"/>
        <color auto="1"/>
      </font>
      <numFmt numFmtId="30" formatCode="@"/>
      <fill>
        <patternFill patternType="solid">
          <bgColor theme="6" tint="0.39997558519241921"/>
        </patternFill>
      </fill>
      <alignment horizontal="center" vertical="center" readingOrder="0"/>
    </dxf>
  </rfmt>
  <rfmt sheetId="1" sqref="FI43" start="0" length="0">
    <dxf>
      <font>
        <b val="0"/>
        <i/>
        <sz val="10"/>
        <color auto="1"/>
      </font>
      <numFmt numFmtId="30" formatCode="@"/>
      <fill>
        <patternFill patternType="solid">
          <bgColor theme="6" tint="0.39997558519241921"/>
        </patternFill>
      </fill>
      <alignment horizontal="center" vertical="center" readingOrder="0"/>
    </dxf>
  </rfmt>
  <rfmt sheetId="1" sqref="F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T43" start="0" length="0">
    <dxf>
      <font>
        <b val="0"/>
        <i/>
        <sz val="10"/>
        <color auto="1"/>
      </font>
      <numFmt numFmtId="30" formatCode="@"/>
      <fill>
        <patternFill patternType="solid">
          <bgColor theme="6" tint="0.39997558519241921"/>
        </patternFill>
      </fill>
      <alignment horizontal="center" vertical="center" readingOrder="0"/>
    </dxf>
  </rfmt>
  <rfmt sheetId="1" sqref="GU43" start="0" length="0">
    <dxf>
      <font>
        <b val="0"/>
        <i/>
        <sz val="10"/>
        <color auto="1"/>
      </font>
      <numFmt numFmtId="30" formatCode="@"/>
      <fill>
        <patternFill patternType="solid">
          <bgColor theme="6" tint="0.39997558519241921"/>
        </patternFill>
      </fill>
      <alignment horizontal="center" vertical="center" readingOrder="0"/>
    </dxf>
  </rfmt>
  <rfmt sheetId="1" sqref="GV43" start="0" length="0">
    <dxf>
      <font>
        <b val="0"/>
        <i/>
        <sz val="10"/>
        <color auto="1"/>
      </font>
      <numFmt numFmtId="30" formatCode="@"/>
      <fill>
        <patternFill patternType="solid">
          <bgColor theme="6" tint="0.39997558519241921"/>
        </patternFill>
      </fill>
      <alignment horizontal="center" vertical="center" readingOrder="0"/>
    </dxf>
  </rfmt>
  <rfmt sheetId="1" sqref="GW43" start="0" length="0">
    <dxf>
      <font>
        <b val="0"/>
        <i/>
        <sz val="10"/>
        <color auto="1"/>
      </font>
      <numFmt numFmtId="30" formatCode="@"/>
      <fill>
        <patternFill patternType="solid">
          <bgColor theme="6" tint="0.39997558519241921"/>
        </patternFill>
      </fill>
      <alignment horizontal="center" vertical="center" readingOrder="0"/>
    </dxf>
  </rfmt>
  <rfmt sheetId="1" sqref="G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H43" start="0" length="0">
    <dxf>
      <font>
        <b val="0"/>
        <i/>
        <sz val="10"/>
        <color auto="1"/>
      </font>
      <numFmt numFmtId="30" formatCode="@"/>
      <fill>
        <patternFill patternType="solid">
          <bgColor theme="6" tint="0.39997558519241921"/>
        </patternFill>
      </fill>
      <alignment horizontal="center" vertical="center" readingOrder="0"/>
    </dxf>
  </rfmt>
  <rfmt sheetId="1" sqref="II43" start="0" length="0">
    <dxf>
      <font>
        <b val="0"/>
        <i/>
        <sz val="10"/>
        <color auto="1"/>
      </font>
      <numFmt numFmtId="30" formatCode="@"/>
      <fill>
        <patternFill patternType="solid">
          <bgColor theme="6" tint="0.39997558519241921"/>
        </patternFill>
      </fill>
      <alignment horizontal="center" vertical="center" readingOrder="0"/>
    </dxf>
  </rfmt>
  <rfmt sheetId="1" sqref="IJ43" start="0" length="0">
    <dxf>
      <font>
        <b val="0"/>
        <i/>
        <sz val="10"/>
        <color auto="1"/>
      </font>
      <numFmt numFmtId="30" formatCode="@"/>
      <fill>
        <patternFill patternType="solid">
          <bgColor theme="6" tint="0.39997558519241921"/>
        </patternFill>
      </fill>
      <alignment horizontal="center" vertical="center" readingOrder="0"/>
    </dxf>
  </rfmt>
  <rfmt sheetId="1" sqref="IK43" start="0" length="0">
    <dxf>
      <font>
        <b val="0"/>
        <i/>
        <sz val="10"/>
        <color auto="1"/>
      </font>
      <numFmt numFmtId="30" formatCode="@"/>
      <fill>
        <patternFill patternType="solid">
          <bgColor theme="6" tint="0.39997558519241921"/>
        </patternFill>
      </fill>
      <alignment horizontal="center" vertical="center" readingOrder="0"/>
    </dxf>
  </rfmt>
  <rfmt sheetId="1" sqref="I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V43" start="0" length="0">
    <dxf>
      <font>
        <b val="0"/>
        <i/>
        <sz val="10"/>
        <color auto="1"/>
      </font>
      <numFmt numFmtId="30" formatCode="@"/>
      <fill>
        <patternFill patternType="solid">
          <bgColor theme="6" tint="0.39997558519241921"/>
        </patternFill>
      </fill>
      <alignment horizontal="center" vertical="center" readingOrder="0"/>
    </dxf>
  </rfmt>
  <rfmt sheetId="1" sqref="JW43" start="0" length="0">
    <dxf>
      <font>
        <b val="0"/>
        <i/>
        <sz val="10"/>
        <color auto="1"/>
      </font>
      <numFmt numFmtId="30" formatCode="@"/>
      <fill>
        <patternFill patternType="solid">
          <bgColor theme="6" tint="0.39997558519241921"/>
        </patternFill>
      </fill>
      <alignment horizontal="center" vertical="center" readingOrder="0"/>
    </dxf>
  </rfmt>
  <rfmt sheetId="1" sqref="JX43" start="0" length="0">
    <dxf>
      <font>
        <b val="0"/>
        <i/>
        <sz val="10"/>
        <color auto="1"/>
      </font>
      <numFmt numFmtId="30" formatCode="@"/>
      <fill>
        <patternFill patternType="solid">
          <bgColor theme="6" tint="0.39997558519241921"/>
        </patternFill>
      </fill>
      <alignment horizontal="center" vertical="center" readingOrder="0"/>
    </dxf>
  </rfmt>
  <rfmt sheetId="1" sqref="JY43" start="0" length="0">
    <dxf>
      <font>
        <b val="0"/>
        <i/>
        <sz val="10"/>
        <color auto="1"/>
      </font>
      <numFmt numFmtId="30" formatCode="@"/>
      <fill>
        <patternFill patternType="solid">
          <bgColor theme="6" tint="0.39997558519241921"/>
        </patternFill>
      </fill>
      <alignment horizontal="center" vertical="center" readingOrder="0"/>
    </dxf>
  </rfmt>
  <rfmt sheetId="1" sqref="J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J43" start="0" length="0">
    <dxf>
      <font>
        <b val="0"/>
        <i/>
        <sz val="10"/>
        <color auto="1"/>
      </font>
      <numFmt numFmtId="30" formatCode="@"/>
      <fill>
        <patternFill patternType="solid">
          <bgColor theme="6" tint="0.39997558519241921"/>
        </patternFill>
      </fill>
      <alignment horizontal="center" vertical="center" readingOrder="0"/>
    </dxf>
  </rfmt>
  <rfmt sheetId="1" sqref="LK43" start="0" length="0">
    <dxf>
      <font>
        <b val="0"/>
        <i/>
        <sz val="10"/>
        <color auto="1"/>
      </font>
      <numFmt numFmtId="30" formatCode="@"/>
      <fill>
        <patternFill patternType="solid">
          <bgColor theme="6" tint="0.39997558519241921"/>
        </patternFill>
      </fill>
      <alignment horizontal="center" vertical="center" readingOrder="0"/>
    </dxf>
  </rfmt>
  <rfmt sheetId="1" sqref="LL43" start="0" length="0">
    <dxf>
      <font>
        <b val="0"/>
        <i/>
        <sz val="10"/>
        <color auto="1"/>
      </font>
      <numFmt numFmtId="30" formatCode="@"/>
      <fill>
        <patternFill patternType="solid">
          <bgColor theme="6" tint="0.39997558519241921"/>
        </patternFill>
      </fill>
      <alignment horizontal="center" vertical="center" readingOrder="0"/>
    </dxf>
  </rfmt>
  <rfmt sheetId="1" sqref="LM43" start="0" length="0">
    <dxf>
      <font>
        <b val="0"/>
        <i/>
        <sz val="10"/>
        <color auto="1"/>
      </font>
      <numFmt numFmtId="30" formatCode="@"/>
      <fill>
        <patternFill patternType="solid">
          <bgColor theme="6" tint="0.39997558519241921"/>
        </patternFill>
      </fill>
      <alignment horizontal="center" vertical="center" readingOrder="0"/>
    </dxf>
  </rfmt>
  <rfmt sheetId="1" sqref="L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X43" start="0" length="0">
    <dxf>
      <font>
        <b val="0"/>
        <i/>
        <sz val="10"/>
        <color auto="1"/>
      </font>
      <numFmt numFmtId="30" formatCode="@"/>
      <fill>
        <patternFill patternType="solid">
          <bgColor theme="6" tint="0.39997558519241921"/>
        </patternFill>
      </fill>
      <alignment horizontal="center" vertical="center" readingOrder="0"/>
    </dxf>
  </rfmt>
  <rfmt sheetId="1" sqref="MY43" start="0" length="0">
    <dxf>
      <font>
        <b val="0"/>
        <i/>
        <sz val="10"/>
        <color auto="1"/>
      </font>
      <numFmt numFmtId="30" formatCode="@"/>
      <fill>
        <patternFill patternType="solid">
          <bgColor theme="6" tint="0.39997558519241921"/>
        </patternFill>
      </fill>
      <alignment horizontal="center" vertical="center" readingOrder="0"/>
    </dxf>
  </rfmt>
  <rfmt sheetId="1" sqref="MZ43" start="0" length="0">
    <dxf>
      <font>
        <b val="0"/>
        <i/>
        <sz val="10"/>
        <color auto="1"/>
      </font>
      <numFmt numFmtId="30" formatCode="@"/>
      <fill>
        <patternFill patternType="solid">
          <bgColor theme="6" tint="0.39997558519241921"/>
        </patternFill>
      </fill>
      <alignment horizontal="center" vertical="center" readingOrder="0"/>
    </dxf>
  </rfmt>
  <rfmt sheetId="1" sqref="NA43" start="0" length="0">
    <dxf>
      <font>
        <b val="0"/>
        <i/>
        <sz val="10"/>
        <color auto="1"/>
      </font>
      <numFmt numFmtId="30" formatCode="@"/>
      <fill>
        <patternFill patternType="solid">
          <bgColor theme="6" tint="0.39997558519241921"/>
        </patternFill>
      </fill>
      <alignment horizontal="center" vertical="center" readingOrder="0"/>
    </dxf>
  </rfmt>
  <rfmt sheetId="1" sqref="N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L43" start="0" length="0">
    <dxf>
      <font>
        <b val="0"/>
        <i/>
        <sz val="10"/>
        <color auto="1"/>
      </font>
      <numFmt numFmtId="30" formatCode="@"/>
      <fill>
        <patternFill patternType="solid">
          <bgColor theme="6" tint="0.39997558519241921"/>
        </patternFill>
      </fill>
      <alignment horizontal="center" vertical="center" readingOrder="0"/>
    </dxf>
  </rfmt>
  <rfmt sheetId="1" sqref="OM43" start="0" length="0">
    <dxf>
      <font>
        <b val="0"/>
        <i/>
        <sz val="10"/>
        <color auto="1"/>
      </font>
      <numFmt numFmtId="30" formatCode="@"/>
      <fill>
        <patternFill patternType="solid">
          <bgColor theme="6" tint="0.39997558519241921"/>
        </patternFill>
      </fill>
      <alignment horizontal="center" vertical="center" readingOrder="0"/>
    </dxf>
  </rfmt>
  <rfmt sheetId="1" sqref="ON43" start="0" length="0">
    <dxf>
      <font>
        <b val="0"/>
        <i/>
        <sz val="10"/>
        <color auto="1"/>
      </font>
      <numFmt numFmtId="30" formatCode="@"/>
      <fill>
        <patternFill patternType="solid">
          <bgColor theme="6" tint="0.39997558519241921"/>
        </patternFill>
      </fill>
      <alignment horizontal="center" vertical="center" readingOrder="0"/>
    </dxf>
  </rfmt>
  <rfmt sheetId="1" sqref="OO43" start="0" length="0">
    <dxf>
      <font>
        <b val="0"/>
        <i/>
        <sz val="10"/>
        <color auto="1"/>
      </font>
      <numFmt numFmtId="30" formatCode="@"/>
      <fill>
        <patternFill patternType="solid">
          <bgColor theme="6" tint="0.39997558519241921"/>
        </patternFill>
      </fill>
      <alignment horizontal="center" vertical="center" readingOrder="0"/>
    </dxf>
  </rfmt>
  <rfmt sheetId="1" sqref="O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Z43" start="0" length="0">
    <dxf>
      <font>
        <b val="0"/>
        <i/>
        <sz val="10"/>
        <color auto="1"/>
      </font>
      <numFmt numFmtId="30" formatCode="@"/>
      <fill>
        <patternFill patternType="solid">
          <bgColor theme="6" tint="0.39997558519241921"/>
        </patternFill>
      </fill>
      <alignment horizontal="center" vertical="center" readingOrder="0"/>
    </dxf>
  </rfmt>
  <rfmt sheetId="1" sqref="QA43" start="0" length="0">
    <dxf>
      <font>
        <b val="0"/>
        <i/>
        <sz val="10"/>
        <color auto="1"/>
      </font>
      <numFmt numFmtId="30" formatCode="@"/>
      <fill>
        <patternFill patternType="solid">
          <bgColor theme="6" tint="0.39997558519241921"/>
        </patternFill>
      </fill>
      <alignment horizontal="center" vertical="center" readingOrder="0"/>
    </dxf>
  </rfmt>
  <rfmt sheetId="1" sqref="QB43" start="0" length="0">
    <dxf>
      <font>
        <b val="0"/>
        <i/>
        <sz val="10"/>
        <color auto="1"/>
      </font>
      <numFmt numFmtId="30" formatCode="@"/>
      <fill>
        <patternFill patternType="solid">
          <bgColor theme="6" tint="0.39997558519241921"/>
        </patternFill>
      </fill>
      <alignment horizontal="center" vertical="center" readingOrder="0"/>
    </dxf>
  </rfmt>
  <rfmt sheetId="1" sqref="QC43" start="0" length="0">
    <dxf>
      <font>
        <b val="0"/>
        <i/>
        <sz val="10"/>
        <color auto="1"/>
      </font>
      <numFmt numFmtId="30" formatCode="@"/>
      <fill>
        <patternFill patternType="solid">
          <bgColor theme="6" tint="0.39997558519241921"/>
        </patternFill>
      </fill>
      <alignment horizontal="center" vertical="center" readingOrder="0"/>
    </dxf>
  </rfmt>
  <rfmt sheetId="1" sqref="Q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N43" start="0" length="0">
    <dxf>
      <font>
        <b val="0"/>
        <i/>
        <sz val="10"/>
        <color auto="1"/>
      </font>
      <numFmt numFmtId="30" formatCode="@"/>
      <fill>
        <patternFill patternType="solid">
          <bgColor theme="6" tint="0.39997558519241921"/>
        </patternFill>
      </fill>
      <alignment horizontal="center" vertical="center" readingOrder="0"/>
    </dxf>
  </rfmt>
  <rfmt sheetId="1" sqref="RO43" start="0" length="0">
    <dxf>
      <font>
        <b val="0"/>
        <i/>
        <sz val="10"/>
        <color auto="1"/>
      </font>
      <numFmt numFmtId="30" formatCode="@"/>
      <fill>
        <patternFill patternType="solid">
          <bgColor theme="6" tint="0.39997558519241921"/>
        </patternFill>
      </fill>
      <alignment horizontal="center" vertical="center" readingOrder="0"/>
    </dxf>
  </rfmt>
  <rfmt sheetId="1" sqref="RP43" start="0" length="0">
    <dxf>
      <font>
        <b val="0"/>
        <i/>
        <sz val="10"/>
        <color auto="1"/>
      </font>
      <numFmt numFmtId="30" formatCode="@"/>
      <fill>
        <patternFill patternType="solid">
          <bgColor theme="6" tint="0.39997558519241921"/>
        </patternFill>
      </fill>
      <alignment horizontal="center" vertical="center" readingOrder="0"/>
    </dxf>
  </rfmt>
  <rfmt sheetId="1" sqref="RQ43" start="0" length="0">
    <dxf>
      <font>
        <b val="0"/>
        <i/>
        <sz val="10"/>
        <color auto="1"/>
      </font>
      <numFmt numFmtId="30" formatCode="@"/>
      <fill>
        <patternFill patternType="solid">
          <bgColor theme="6" tint="0.39997558519241921"/>
        </patternFill>
      </fill>
      <alignment horizontal="center" vertical="center" readingOrder="0"/>
    </dxf>
  </rfmt>
  <rfmt sheetId="1" sqref="R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B43" start="0" length="0">
    <dxf>
      <font>
        <b val="0"/>
        <i/>
        <sz val="10"/>
        <color auto="1"/>
      </font>
      <numFmt numFmtId="30" formatCode="@"/>
      <fill>
        <patternFill patternType="solid">
          <bgColor theme="6" tint="0.39997558519241921"/>
        </patternFill>
      </fill>
      <alignment horizontal="center" vertical="center" readingOrder="0"/>
    </dxf>
  </rfmt>
  <rfmt sheetId="1" sqref="TC43" start="0" length="0">
    <dxf>
      <font>
        <b val="0"/>
        <i/>
        <sz val="10"/>
        <color auto="1"/>
      </font>
      <numFmt numFmtId="30" formatCode="@"/>
      <fill>
        <patternFill patternType="solid">
          <bgColor theme="6" tint="0.39997558519241921"/>
        </patternFill>
      </fill>
      <alignment horizontal="center" vertical="center" readingOrder="0"/>
    </dxf>
  </rfmt>
  <rfmt sheetId="1" sqref="TD43" start="0" length="0">
    <dxf>
      <font>
        <b val="0"/>
        <i/>
        <sz val="10"/>
        <color auto="1"/>
      </font>
      <numFmt numFmtId="30" formatCode="@"/>
      <fill>
        <patternFill patternType="solid">
          <bgColor theme="6" tint="0.39997558519241921"/>
        </patternFill>
      </fill>
      <alignment horizontal="center" vertical="center" readingOrder="0"/>
    </dxf>
  </rfmt>
  <rfmt sheetId="1" sqref="TE43" start="0" length="0">
    <dxf>
      <font>
        <b val="0"/>
        <i/>
        <sz val="10"/>
        <color auto="1"/>
      </font>
      <numFmt numFmtId="30" formatCode="@"/>
      <fill>
        <patternFill patternType="solid">
          <bgColor theme="6" tint="0.39997558519241921"/>
        </patternFill>
      </fill>
      <alignment horizontal="center" vertical="center" readingOrder="0"/>
    </dxf>
  </rfmt>
  <rfmt sheetId="1" sqref="T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P43" start="0" length="0">
    <dxf>
      <font>
        <b val="0"/>
        <i/>
        <sz val="10"/>
        <color auto="1"/>
      </font>
      <numFmt numFmtId="30" formatCode="@"/>
      <fill>
        <patternFill patternType="solid">
          <bgColor theme="6" tint="0.39997558519241921"/>
        </patternFill>
      </fill>
      <alignment horizontal="center" vertical="center" readingOrder="0"/>
    </dxf>
  </rfmt>
  <rfmt sheetId="1" sqref="UQ43" start="0" length="0">
    <dxf>
      <font>
        <b val="0"/>
        <i/>
        <sz val="10"/>
        <color auto="1"/>
      </font>
      <numFmt numFmtId="30" formatCode="@"/>
      <fill>
        <patternFill patternType="solid">
          <bgColor theme="6" tint="0.39997558519241921"/>
        </patternFill>
      </fill>
      <alignment horizontal="center" vertical="center" readingOrder="0"/>
    </dxf>
  </rfmt>
  <rfmt sheetId="1" sqref="UR43" start="0" length="0">
    <dxf>
      <font>
        <b val="0"/>
        <i/>
        <sz val="10"/>
        <color auto="1"/>
      </font>
      <numFmt numFmtId="30" formatCode="@"/>
      <fill>
        <patternFill patternType="solid">
          <bgColor theme="6" tint="0.39997558519241921"/>
        </patternFill>
      </fill>
      <alignment horizontal="center" vertical="center" readingOrder="0"/>
    </dxf>
  </rfmt>
  <rfmt sheetId="1" sqref="US43" start="0" length="0">
    <dxf>
      <font>
        <b val="0"/>
        <i/>
        <sz val="10"/>
        <color auto="1"/>
      </font>
      <numFmt numFmtId="30" formatCode="@"/>
      <fill>
        <patternFill patternType="solid">
          <bgColor theme="6" tint="0.39997558519241921"/>
        </patternFill>
      </fill>
      <alignment horizontal="center" vertical="center" readingOrder="0"/>
    </dxf>
  </rfmt>
  <rfmt sheetId="1" sqref="U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D43" start="0" length="0">
    <dxf>
      <font>
        <b val="0"/>
        <i/>
        <sz val="10"/>
        <color auto="1"/>
      </font>
      <numFmt numFmtId="30" formatCode="@"/>
      <fill>
        <patternFill patternType="solid">
          <bgColor theme="6" tint="0.39997558519241921"/>
        </patternFill>
      </fill>
      <alignment horizontal="center" vertical="center" readingOrder="0"/>
    </dxf>
  </rfmt>
  <rfmt sheetId="1" sqref="WE43" start="0" length="0">
    <dxf>
      <font>
        <b val="0"/>
        <i/>
        <sz val="10"/>
        <color auto="1"/>
      </font>
      <numFmt numFmtId="30" formatCode="@"/>
      <fill>
        <patternFill patternType="solid">
          <bgColor theme="6" tint="0.39997558519241921"/>
        </patternFill>
      </fill>
      <alignment horizontal="center" vertical="center" readingOrder="0"/>
    </dxf>
  </rfmt>
  <rfmt sheetId="1" sqref="WF43" start="0" length="0">
    <dxf>
      <font>
        <b val="0"/>
        <i/>
        <sz val="10"/>
        <color auto="1"/>
      </font>
      <numFmt numFmtId="30" formatCode="@"/>
      <fill>
        <patternFill patternType="solid">
          <bgColor theme="6" tint="0.39997558519241921"/>
        </patternFill>
      </fill>
      <alignment horizontal="center" vertical="center" readingOrder="0"/>
    </dxf>
  </rfmt>
  <rfmt sheetId="1" sqref="WG43" start="0" length="0">
    <dxf>
      <font>
        <b val="0"/>
        <i/>
        <sz val="10"/>
        <color auto="1"/>
      </font>
      <numFmt numFmtId="30" formatCode="@"/>
      <fill>
        <patternFill patternType="solid">
          <bgColor theme="6" tint="0.39997558519241921"/>
        </patternFill>
      </fill>
      <alignment horizontal="center" vertical="center" readingOrder="0"/>
    </dxf>
  </rfmt>
  <rfmt sheetId="1" sqref="W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R43" start="0" length="0">
    <dxf>
      <font>
        <b val="0"/>
        <i/>
        <sz val="10"/>
        <color auto="1"/>
      </font>
      <numFmt numFmtId="30" formatCode="@"/>
      <fill>
        <patternFill patternType="solid">
          <bgColor theme="6" tint="0.39997558519241921"/>
        </patternFill>
      </fill>
      <alignment horizontal="center" vertical="center" readingOrder="0"/>
    </dxf>
  </rfmt>
  <rfmt sheetId="1" sqref="XS43" start="0" length="0">
    <dxf>
      <font>
        <b val="0"/>
        <i/>
        <sz val="10"/>
        <color auto="1"/>
      </font>
      <numFmt numFmtId="30" formatCode="@"/>
      <fill>
        <patternFill patternType="solid">
          <bgColor theme="6" tint="0.39997558519241921"/>
        </patternFill>
      </fill>
      <alignment horizontal="center" vertical="center" readingOrder="0"/>
    </dxf>
  </rfmt>
  <rfmt sheetId="1" sqref="XT43" start="0" length="0">
    <dxf>
      <font>
        <b val="0"/>
        <i/>
        <sz val="10"/>
        <color auto="1"/>
      </font>
      <numFmt numFmtId="30" formatCode="@"/>
      <fill>
        <patternFill patternType="solid">
          <bgColor theme="6" tint="0.39997558519241921"/>
        </patternFill>
      </fill>
      <alignment horizontal="center" vertical="center" readingOrder="0"/>
    </dxf>
  </rfmt>
  <rfmt sheetId="1" sqref="XU43" start="0" length="0">
    <dxf>
      <font>
        <b val="0"/>
        <i/>
        <sz val="10"/>
        <color auto="1"/>
      </font>
      <numFmt numFmtId="30" formatCode="@"/>
      <fill>
        <patternFill patternType="solid">
          <bgColor theme="6" tint="0.39997558519241921"/>
        </patternFill>
      </fill>
      <alignment horizontal="center" vertical="center" readingOrder="0"/>
    </dxf>
  </rfmt>
  <rfmt sheetId="1" sqref="X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Y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Y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Y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Y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F43" start="0" length="0">
    <dxf>
      <font>
        <b val="0"/>
        <i/>
        <sz val="10"/>
        <color auto="1"/>
      </font>
      <numFmt numFmtId="30" formatCode="@"/>
      <fill>
        <patternFill patternType="solid">
          <bgColor theme="6" tint="0.39997558519241921"/>
        </patternFill>
      </fill>
      <alignment horizontal="center" vertical="center" readingOrder="0"/>
    </dxf>
  </rfmt>
  <rfmt sheetId="1" sqref="ZG43" start="0" length="0">
    <dxf>
      <font>
        <b val="0"/>
        <i/>
        <sz val="10"/>
        <color auto="1"/>
      </font>
      <numFmt numFmtId="30" formatCode="@"/>
      <fill>
        <patternFill patternType="solid">
          <bgColor theme="6" tint="0.39997558519241921"/>
        </patternFill>
      </fill>
      <alignment horizontal="center" vertical="center" readingOrder="0"/>
    </dxf>
  </rfmt>
  <rfmt sheetId="1" sqref="ZH43" start="0" length="0">
    <dxf>
      <font>
        <b val="0"/>
        <i/>
        <sz val="10"/>
        <color auto="1"/>
      </font>
      <numFmt numFmtId="30" formatCode="@"/>
      <fill>
        <patternFill patternType="solid">
          <bgColor theme="6" tint="0.39997558519241921"/>
        </patternFill>
      </fill>
      <alignment horizontal="center" vertical="center" readingOrder="0"/>
    </dxf>
  </rfmt>
  <rfmt sheetId="1" sqref="ZI43" start="0" length="0">
    <dxf>
      <font>
        <b val="0"/>
        <i/>
        <sz val="10"/>
        <color auto="1"/>
      </font>
      <numFmt numFmtId="30" formatCode="@"/>
      <fill>
        <patternFill patternType="solid">
          <bgColor theme="6" tint="0.39997558519241921"/>
        </patternFill>
      </fill>
      <alignment horizontal="center" vertical="center" readingOrder="0"/>
    </dxf>
  </rfmt>
  <rfmt sheetId="1" sqref="Z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Z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Z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Z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Z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Z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Z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AT43" start="0" length="0">
    <dxf>
      <font>
        <b val="0"/>
        <i/>
        <sz val="10"/>
        <color auto="1"/>
      </font>
      <numFmt numFmtId="30" formatCode="@"/>
      <fill>
        <patternFill patternType="solid">
          <bgColor theme="6" tint="0.39997558519241921"/>
        </patternFill>
      </fill>
      <alignment horizontal="center" vertical="center" readingOrder="0"/>
    </dxf>
  </rfmt>
  <rfmt sheetId="1" sqref="AAU43" start="0" length="0">
    <dxf>
      <font>
        <b val="0"/>
        <i/>
        <sz val="10"/>
        <color auto="1"/>
      </font>
      <numFmt numFmtId="30" formatCode="@"/>
      <fill>
        <patternFill patternType="solid">
          <bgColor theme="6" tint="0.39997558519241921"/>
        </patternFill>
      </fill>
      <alignment horizontal="center" vertical="center" readingOrder="0"/>
    </dxf>
  </rfmt>
  <rfmt sheetId="1" sqref="AAV43" start="0" length="0">
    <dxf>
      <font>
        <b val="0"/>
        <i/>
        <sz val="10"/>
        <color auto="1"/>
      </font>
      <numFmt numFmtId="30" formatCode="@"/>
      <fill>
        <patternFill patternType="solid">
          <bgColor theme="6" tint="0.39997558519241921"/>
        </patternFill>
      </fill>
      <alignment horizontal="center" vertical="center" readingOrder="0"/>
    </dxf>
  </rfmt>
  <rfmt sheetId="1" sqref="AAW43" start="0" length="0">
    <dxf>
      <font>
        <b val="0"/>
        <i/>
        <sz val="10"/>
        <color auto="1"/>
      </font>
      <numFmt numFmtId="30" formatCode="@"/>
      <fill>
        <patternFill patternType="solid">
          <bgColor theme="6" tint="0.39997558519241921"/>
        </patternFill>
      </fill>
      <alignment horizontal="center" vertical="center" readingOrder="0"/>
    </dxf>
  </rfmt>
  <rfmt sheetId="1" sqref="AA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A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A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B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B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B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B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B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C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CH43" start="0" length="0">
    <dxf>
      <font>
        <b val="0"/>
        <i/>
        <sz val="10"/>
        <color auto="1"/>
      </font>
      <numFmt numFmtId="30" formatCode="@"/>
      <fill>
        <patternFill patternType="solid">
          <bgColor theme="6" tint="0.39997558519241921"/>
        </patternFill>
      </fill>
      <alignment horizontal="center" vertical="center" readingOrder="0"/>
    </dxf>
  </rfmt>
  <rfmt sheetId="1" sqref="ACI43" start="0" length="0">
    <dxf>
      <font>
        <b val="0"/>
        <i/>
        <sz val="10"/>
        <color auto="1"/>
      </font>
      <numFmt numFmtId="30" formatCode="@"/>
      <fill>
        <patternFill patternType="solid">
          <bgColor theme="6" tint="0.39997558519241921"/>
        </patternFill>
      </fill>
      <alignment horizontal="center" vertical="center" readingOrder="0"/>
    </dxf>
  </rfmt>
  <rfmt sheetId="1" sqref="ACJ43" start="0" length="0">
    <dxf>
      <font>
        <b val="0"/>
        <i/>
        <sz val="10"/>
        <color auto="1"/>
      </font>
      <numFmt numFmtId="30" formatCode="@"/>
      <fill>
        <patternFill patternType="solid">
          <bgColor theme="6" tint="0.39997558519241921"/>
        </patternFill>
      </fill>
      <alignment horizontal="center" vertical="center" readingOrder="0"/>
    </dxf>
  </rfmt>
  <rfmt sheetId="1" sqref="ACK43" start="0" length="0">
    <dxf>
      <font>
        <b val="0"/>
        <i/>
        <sz val="10"/>
        <color auto="1"/>
      </font>
      <numFmt numFmtId="30" formatCode="@"/>
      <fill>
        <patternFill patternType="solid">
          <bgColor theme="6" tint="0.39997558519241921"/>
        </patternFill>
      </fill>
      <alignment horizontal="center" vertical="center" readingOrder="0"/>
    </dxf>
  </rfmt>
  <rfmt sheetId="1" sqref="AC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C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C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C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C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C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C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C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C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C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C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C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D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DV43" start="0" length="0">
    <dxf>
      <font>
        <b val="0"/>
        <i/>
        <sz val="10"/>
        <color auto="1"/>
      </font>
      <numFmt numFmtId="30" formatCode="@"/>
      <fill>
        <patternFill patternType="solid">
          <bgColor theme="6" tint="0.39997558519241921"/>
        </patternFill>
      </fill>
      <alignment horizontal="center" vertical="center" readingOrder="0"/>
    </dxf>
  </rfmt>
  <rfmt sheetId="1" sqref="ADW43" start="0" length="0">
    <dxf>
      <font>
        <b val="0"/>
        <i/>
        <sz val="10"/>
        <color auto="1"/>
      </font>
      <numFmt numFmtId="30" formatCode="@"/>
      <fill>
        <patternFill patternType="solid">
          <bgColor theme="6" tint="0.39997558519241921"/>
        </patternFill>
      </fill>
      <alignment horizontal="center" vertical="center" readingOrder="0"/>
    </dxf>
  </rfmt>
  <rfmt sheetId="1" sqref="ADX43" start="0" length="0">
    <dxf>
      <font>
        <b val="0"/>
        <i/>
        <sz val="10"/>
        <color auto="1"/>
      </font>
      <numFmt numFmtId="30" formatCode="@"/>
      <fill>
        <patternFill patternType="solid">
          <bgColor theme="6" tint="0.39997558519241921"/>
        </patternFill>
      </fill>
      <alignment horizontal="center" vertical="center" readingOrder="0"/>
    </dxf>
  </rfmt>
  <rfmt sheetId="1" sqref="ADY43" start="0" length="0">
    <dxf>
      <font>
        <b val="0"/>
        <i/>
        <sz val="10"/>
        <color auto="1"/>
      </font>
      <numFmt numFmtId="30" formatCode="@"/>
      <fill>
        <patternFill patternType="solid">
          <bgColor theme="6" tint="0.39997558519241921"/>
        </patternFill>
      </fill>
      <alignment horizontal="center" vertical="center" readingOrder="0"/>
    </dxf>
  </rfmt>
  <rfmt sheetId="1" sqref="AD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E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E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E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E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E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E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E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E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E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F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FJ43" start="0" length="0">
    <dxf>
      <font>
        <b val="0"/>
        <i/>
        <sz val="10"/>
        <color auto="1"/>
      </font>
      <numFmt numFmtId="30" formatCode="@"/>
      <fill>
        <patternFill patternType="solid">
          <bgColor theme="6" tint="0.39997558519241921"/>
        </patternFill>
      </fill>
      <alignment horizontal="center" vertical="center" readingOrder="0"/>
    </dxf>
  </rfmt>
  <rfmt sheetId="1" sqref="AFK43" start="0" length="0">
    <dxf>
      <font>
        <b val="0"/>
        <i/>
        <sz val="10"/>
        <color auto="1"/>
      </font>
      <numFmt numFmtId="30" formatCode="@"/>
      <fill>
        <patternFill patternType="solid">
          <bgColor theme="6" tint="0.39997558519241921"/>
        </patternFill>
      </fill>
      <alignment horizontal="center" vertical="center" readingOrder="0"/>
    </dxf>
  </rfmt>
  <rfmt sheetId="1" sqref="AFL43" start="0" length="0">
    <dxf>
      <font>
        <b val="0"/>
        <i/>
        <sz val="10"/>
        <color auto="1"/>
      </font>
      <numFmt numFmtId="30" formatCode="@"/>
      <fill>
        <patternFill patternType="solid">
          <bgColor theme="6" tint="0.39997558519241921"/>
        </patternFill>
      </fill>
      <alignment horizontal="center" vertical="center" readingOrder="0"/>
    </dxf>
  </rfmt>
  <rfmt sheetId="1" sqref="AFM43" start="0" length="0">
    <dxf>
      <font>
        <b val="0"/>
        <i/>
        <sz val="10"/>
        <color auto="1"/>
      </font>
      <numFmt numFmtId="30" formatCode="@"/>
      <fill>
        <patternFill patternType="solid">
          <bgColor theme="6" tint="0.39997558519241921"/>
        </patternFill>
      </fill>
      <alignment horizontal="center" vertical="center" readingOrder="0"/>
    </dxf>
  </rfmt>
  <rfmt sheetId="1" sqref="AF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F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F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F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F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F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F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F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F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F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F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G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GX43" start="0" length="0">
    <dxf>
      <font>
        <b val="0"/>
        <i/>
        <sz val="10"/>
        <color auto="1"/>
      </font>
      <numFmt numFmtId="30" formatCode="@"/>
      <fill>
        <patternFill patternType="solid">
          <bgColor theme="6" tint="0.39997558519241921"/>
        </patternFill>
      </fill>
      <alignment horizontal="center" vertical="center" readingOrder="0"/>
    </dxf>
  </rfmt>
  <rfmt sheetId="1" sqref="AGY43" start="0" length="0">
    <dxf>
      <font>
        <b val="0"/>
        <i/>
        <sz val="10"/>
        <color auto="1"/>
      </font>
      <numFmt numFmtId="30" formatCode="@"/>
      <fill>
        <patternFill patternType="solid">
          <bgColor theme="6" tint="0.39997558519241921"/>
        </patternFill>
      </fill>
      <alignment horizontal="center" vertical="center" readingOrder="0"/>
    </dxf>
  </rfmt>
  <rfmt sheetId="1" sqref="AGZ43" start="0" length="0">
    <dxf>
      <font>
        <b val="0"/>
        <i/>
        <sz val="10"/>
        <color auto="1"/>
      </font>
      <numFmt numFmtId="30" formatCode="@"/>
      <fill>
        <patternFill patternType="solid">
          <bgColor theme="6" tint="0.39997558519241921"/>
        </patternFill>
      </fill>
      <alignment horizontal="center" vertical="center" readingOrder="0"/>
    </dxf>
  </rfmt>
  <rfmt sheetId="1" sqref="AHA43" start="0" length="0">
    <dxf>
      <font>
        <b val="0"/>
        <i/>
        <sz val="10"/>
        <color auto="1"/>
      </font>
      <numFmt numFmtId="30" formatCode="@"/>
      <fill>
        <patternFill patternType="solid">
          <bgColor theme="6" tint="0.39997558519241921"/>
        </patternFill>
      </fill>
      <alignment horizontal="center" vertical="center" readingOrder="0"/>
    </dxf>
  </rfmt>
  <rfmt sheetId="1" sqref="AH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H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H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H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H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H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H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H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H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H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H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H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H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H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I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IL43" start="0" length="0">
    <dxf>
      <font>
        <b val="0"/>
        <i/>
        <sz val="10"/>
        <color auto="1"/>
      </font>
      <numFmt numFmtId="30" formatCode="@"/>
      <fill>
        <patternFill patternType="solid">
          <bgColor theme="6" tint="0.39997558519241921"/>
        </patternFill>
      </fill>
      <alignment horizontal="center" vertical="center" readingOrder="0"/>
    </dxf>
  </rfmt>
  <rfmt sheetId="1" sqref="AIM43" start="0" length="0">
    <dxf>
      <font>
        <b val="0"/>
        <i/>
        <sz val="10"/>
        <color auto="1"/>
      </font>
      <numFmt numFmtId="30" formatCode="@"/>
      <fill>
        <patternFill patternType="solid">
          <bgColor theme="6" tint="0.39997558519241921"/>
        </patternFill>
      </fill>
      <alignment horizontal="center" vertical="center" readingOrder="0"/>
    </dxf>
  </rfmt>
  <rfmt sheetId="1" sqref="AIN43" start="0" length="0">
    <dxf>
      <font>
        <b val="0"/>
        <i/>
        <sz val="10"/>
        <color auto="1"/>
      </font>
      <numFmt numFmtId="30" formatCode="@"/>
      <fill>
        <patternFill patternType="solid">
          <bgColor theme="6" tint="0.39997558519241921"/>
        </patternFill>
      </fill>
      <alignment horizontal="center" vertical="center" readingOrder="0"/>
    </dxf>
  </rfmt>
  <rfmt sheetId="1" sqref="AIO43" start="0" length="0">
    <dxf>
      <font>
        <b val="0"/>
        <i/>
        <sz val="10"/>
        <color auto="1"/>
      </font>
      <numFmt numFmtId="30" formatCode="@"/>
      <fill>
        <patternFill patternType="solid">
          <bgColor theme="6" tint="0.39997558519241921"/>
        </patternFill>
      </fill>
      <alignment horizontal="center" vertical="center" readingOrder="0"/>
    </dxf>
  </rfmt>
  <rfmt sheetId="1" sqref="AI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I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I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I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I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I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I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I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I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I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I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J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JZ43" start="0" length="0">
    <dxf>
      <font>
        <b val="0"/>
        <i/>
        <sz val="10"/>
        <color auto="1"/>
      </font>
      <numFmt numFmtId="30" formatCode="@"/>
      <fill>
        <patternFill patternType="solid">
          <bgColor theme="6" tint="0.39997558519241921"/>
        </patternFill>
      </fill>
      <alignment horizontal="center" vertical="center" readingOrder="0"/>
    </dxf>
  </rfmt>
  <rfmt sheetId="1" sqref="AKA43" start="0" length="0">
    <dxf>
      <font>
        <b val="0"/>
        <i/>
        <sz val="10"/>
        <color auto="1"/>
      </font>
      <numFmt numFmtId="30" formatCode="@"/>
      <fill>
        <patternFill patternType="solid">
          <bgColor theme="6" tint="0.39997558519241921"/>
        </patternFill>
      </fill>
      <alignment horizontal="center" vertical="center" readingOrder="0"/>
    </dxf>
  </rfmt>
  <rfmt sheetId="1" sqref="AKB43" start="0" length="0">
    <dxf>
      <font>
        <b val="0"/>
        <i/>
        <sz val="10"/>
        <color auto="1"/>
      </font>
      <numFmt numFmtId="30" formatCode="@"/>
      <fill>
        <patternFill patternType="solid">
          <bgColor theme="6" tint="0.39997558519241921"/>
        </patternFill>
      </fill>
      <alignment horizontal="center" vertical="center" readingOrder="0"/>
    </dxf>
  </rfmt>
  <rfmt sheetId="1" sqref="AKC43" start="0" length="0">
    <dxf>
      <font>
        <b val="0"/>
        <i/>
        <sz val="10"/>
        <color auto="1"/>
      </font>
      <numFmt numFmtId="30" formatCode="@"/>
      <fill>
        <patternFill patternType="solid">
          <bgColor theme="6" tint="0.39997558519241921"/>
        </patternFill>
      </fill>
      <alignment horizontal="center" vertical="center" readingOrder="0"/>
    </dxf>
  </rfmt>
  <rfmt sheetId="1" sqref="AK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K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K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K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K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K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K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K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K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K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K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K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L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LN43" start="0" length="0">
    <dxf>
      <font>
        <b val="0"/>
        <i/>
        <sz val="10"/>
        <color auto="1"/>
      </font>
      <numFmt numFmtId="30" formatCode="@"/>
      <fill>
        <patternFill patternType="solid">
          <bgColor theme="6" tint="0.39997558519241921"/>
        </patternFill>
      </fill>
      <alignment horizontal="center" vertical="center" readingOrder="0"/>
    </dxf>
  </rfmt>
  <rfmt sheetId="1" sqref="ALO43" start="0" length="0">
    <dxf>
      <font>
        <b val="0"/>
        <i/>
        <sz val="10"/>
        <color auto="1"/>
      </font>
      <numFmt numFmtId="30" formatCode="@"/>
      <fill>
        <patternFill patternType="solid">
          <bgColor theme="6" tint="0.39997558519241921"/>
        </patternFill>
      </fill>
      <alignment horizontal="center" vertical="center" readingOrder="0"/>
    </dxf>
  </rfmt>
  <rfmt sheetId="1" sqref="ALP43" start="0" length="0">
    <dxf>
      <font>
        <b val="0"/>
        <i/>
        <sz val="10"/>
        <color auto="1"/>
      </font>
      <numFmt numFmtId="30" formatCode="@"/>
      <fill>
        <patternFill patternType="solid">
          <bgColor theme="6" tint="0.39997558519241921"/>
        </patternFill>
      </fill>
      <alignment horizontal="center" vertical="center" readingOrder="0"/>
    </dxf>
  </rfmt>
  <rfmt sheetId="1" sqref="ALQ43" start="0" length="0">
    <dxf>
      <font>
        <b val="0"/>
        <i/>
        <sz val="10"/>
        <color auto="1"/>
      </font>
      <numFmt numFmtId="30" formatCode="@"/>
      <fill>
        <patternFill patternType="solid">
          <bgColor theme="6" tint="0.39997558519241921"/>
        </patternFill>
      </fill>
      <alignment horizontal="center" vertical="center" readingOrder="0"/>
    </dxf>
  </rfmt>
  <rfmt sheetId="1" sqref="AL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L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L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L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L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L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L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L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L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M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M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NB43" start="0" length="0">
    <dxf>
      <font>
        <b val="0"/>
        <i/>
        <sz val="10"/>
        <color auto="1"/>
      </font>
      <numFmt numFmtId="30" formatCode="@"/>
      <fill>
        <patternFill patternType="solid">
          <bgColor theme="6" tint="0.39997558519241921"/>
        </patternFill>
      </fill>
      <alignment horizontal="center" vertical="center" readingOrder="0"/>
    </dxf>
  </rfmt>
  <rfmt sheetId="1" sqref="ANC43" start="0" length="0">
    <dxf>
      <font>
        <b val="0"/>
        <i/>
        <sz val="10"/>
        <color auto="1"/>
      </font>
      <numFmt numFmtId="30" formatCode="@"/>
      <fill>
        <patternFill patternType="solid">
          <bgColor theme="6" tint="0.39997558519241921"/>
        </patternFill>
      </fill>
      <alignment horizontal="center" vertical="center" readingOrder="0"/>
    </dxf>
  </rfmt>
  <rfmt sheetId="1" sqref="AND43" start="0" length="0">
    <dxf>
      <font>
        <b val="0"/>
        <i/>
        <sz val="10"/>
        <color auto="1"/>
      </font>
      <numFmt numFmtId="30" formatCode="@"/>
      <fill>
        <patternFill patternType="solid">
          <bgColor theme="6" tint="0.39997558519241921"/>
        </patternFill>
      </fill>
      <alignment horizontal="center" vertical="center" readingOrder="0"/>
    </dxf>
  </rfmt>
  <rfmt sheetId="1" sqref="ANE43" start="0" length="0">
    <dxf>
      <font>
        <b val="0"/>
        <i/>
        <sz val="10"/>
        <color auto="1"/>
      </font>
      <numFmt numFmtId="30" formatCode="@"/>
      <fill>
        <patternFill patternType="solid">
          <bgColor theme="6" tint="0.39997558519241921"/>
        </patternFill>
      </fill>
      <alignment horizontal="center" vertical="center" readingOrder="0"/>
    </dxf>
  </rfmt>
  <rfmt sheetId="1" sqref="AN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N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N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N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N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N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N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N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N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N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N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N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O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O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O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OP43" start="0" length="0">
    <dxf>
      <font>
        <b val="0"/>
        <i/>
        <sz val="10"/>
        <color auto="1"/>
      </font>
      <numFmt numFmtId="30" formatCode="@"/>
      <fill>
        <patternFill patternType="solid">
          <bgColor theme="6" tint="0.39997558519241921"/>
        </patternFill>
      </fill>
      <alignment horizontal="center" vertical="center" readingOrder="0"/>
    </dxf>
  </rfmt>
  <rfmt sheetId="1" sqref="AOQ43" start="0" length="0">
    <dxf>
      <font>
        <b val="0"/>
        <i/>
        <sz val="10"/>
        <color auto="1"/>
      </font>
      <numFmt numFmtId="30" formatCode="@"/>
      <fill>
        <patternFill patternType="solid">
          <bgColor theme="6" tint="0.39997558519241921"/>
        </patternFill>
      </fill>
      <alignment horizontal="center" vertical="center" readingOrder="0"/>
    </dxf>
  </rfmt>
  <rfmt sheetId="1" sqref="AOR43" start="0" length="0">
    <dxf>
      <font>
        <b val="0"/>
        <i/>
        <sz val="10"/>
        <color auto="1"/>
      </font>
      <numFmt numFmtId="30" formatCode="@"/>
      <fill>
        <patternFill patternType="solid">
          <bgColor theme="6" tint="0.39997558519241921"/>
        </patternFill>
      </fill>
      <alignment horizontal="center" vertical="center" readingOrder="0"/>
    </dxf>
  </rfmt>
  <rfmt sheetId="1" sqref="AOS43" start="0" length="0">
    <dxf>
      <font>
        <b val="0"/>
        <i/>
        <sz val="10"/>
        <color auto="1"/>
      </font>
      <numFmt numFmtId="30" formatCode="@"/>
      <fill>
        <patternFill patternType="solid">
          <bgColor theme="6" tint="0.39997558519241921"/>
        </patternFill>
      </fill>
      <alignment horizontal="center" vertical="center" readingOrder="0"/>
    </dxf>
  </rfmt>
  <rfmt sheetId="1" sqref="AO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O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O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O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O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O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O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P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P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QD43" start="0" length="0">
    <dxf>
      <font>
        <b val="0"/>
        <i/>
        <sz val="10"/>
        <color auto="1"/>
      </font>
      <numFmt numFmtId="30" formatCode="@"/>
      <fill>
        <patternFill patternType="solid">
          <bgColor theme="6" tint="0.39997558519241921"/>
        </patternFill>
      </fill>
      <alignment horizontal="center" vertical="center" readingOrder="0"/>
    </dxf>
  </rfmt>
  <rfmt sheetId="1" sqref="AQE43" start="0" length="0">
    <dxf>
      <font>
        <b val="0"/>
        <i/>
        <sz val="10"/>
        <color auto="1"/>
      </font>
      <numFmt numFmtId="30" formatCode="@"/>
      <fill>
        <patternFill patternType="solid">
          <bgColor theme="6" tint="0.39997558519241921"/>
        </patternFill>
      </fill>
      <alignment horizontal="center" vertical="center" readingOrder="0"/>
    </dxf>
  </rfmt>
  <rfmt sheetId="1" sqref="AQF43" start="0" length="0">
    <dxf>
      <font>
        <b val="0"/>
        <i/>
        <sz val="10"/>
        <color auto="1"/>
      </font>
      <numFmt numFmtId="30" formatCode="@"/>
      <fill>
        <patternFill patternType="solid">
          <bgColor theme="6" tint="0.39997558519241921"/>
        </patternFill>
      </fill>
      <alignment horizontal="center" vertical="center" readingOrder="0"/>
    </dxf>
  </rfmt>
  <rfmt sheetId="1" sqref="AQG43" start="0" length="0">
    <dxf>
      <font>
        <b val="0"/>
        <i/>
        <sz val="10"/>
        <color auto="1"/>
      </font>
      <numFmt numFmtId="30" formatCode="@"/>
      <fill>
        <patternFill patternType="solid">
          <bgColor theme="6" tint="0.39997558519241921"/>
        </patternFill>
      </fill>
      <alignment horizontal="center" vertical="center" readingOrder="0"/>
    </dxf>
  </rfmt>
  <rfmt sheetId="1" sqref="AQ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Q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Q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Q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Q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Q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Q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Q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Q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Q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Q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Q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R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R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R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R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R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RR43" start="0" length="0">
    <dxf>
      <font>
        <b val="0"/>
        <i/>
        <sz val="10"/>
        <color auto="1"/>
      </font>
      <numFmt numFmtId="30" formatCode="@"/>
      <fill>
        <patternFill patternType="solid">
          <bgColor theme="6" tint="0.39997558519241921"/>
        </patternFill>
      </fill>
      <alignment horizontal="center" vertical="center" readingOrder="0"/>
    </dxf>
  </rfmt>
  <rfmt sheetId="1" sqref="ARS43" start="0" length="0">
    <dxf>
      <font>
        <b val="0"/>
        <i/>
        <sz val="10"/>
        <color auto="1"/>
      </font>
      <numFmt numFmtId="30" formatCode="@"/>
      <fill>
        <patternFill patternType="solid">
          <bgColor theme="6" tint="0.39997558519241921"/>
        </patternFill>
      </fill>
      <alignment horizontal="center" vertical="center" readingOrder="0"/>
    </dxf>
  </rfmt>
  <rfmt sheetId="1" sqref="ART43" start="0" length="0">
    <dxf>
      <font>
        <b val="0"/>
        <i/>
        <sz val="10"/>
        <color auto="1"/>
      </font>
      <numFmt numFmtId="30" formatCode="@"/>
      <fill>
        <patternFill patternType="solid">
          <bgColor theme="6" tint="0.39997558519241921"/>
        </patternFill>
      </fill>
      <alignment horizontal="center" vertical="center" readingOrder="0"/>
    </dxf>
  </rfmt>
  <rfmt sheetId="1" sqref="ARU43" start="0" length="0">
    <dxf>
      <font>
        <b val="0"/>
        <i/>
        <sz val="10"/>
        <color auto="1"/>
      </font>
      <numFmt numFmtId="30" formatCode="@"/>
      <fill>
        <patternFill patternType="solid">
          <bgColor theme="6" tint="0.39997558519241921"/>
        </patternFill>
      </fill>
      <alignment horizontal="center" vertical="center" readingOrder="0"/>
    </dxf>
  </rfmt>
  <rfmt sheetId="1" sqref="AR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R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R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R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R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S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S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S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S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T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TF43" start="0" length="0">
    <dxf>
      <font>
        <b val="0"/>
        <i/>
        <sz val="10"/>
        <color auto="1"/>
      </font>
      <numFmt numFmtId="30" formatCode="@"/>
      <fill>
        <patternFill patternType="solid">
          <bgColor theme="6" tint="0.39997558519241921"/>
        </patternFill>
      </fill>
      <alignment horizontal="center" vertical="center" readingOrder="0"/>
    </dxf>
  </rfmt>
  <rfmt sheetId="1" sqref="ATG43" start="0" length="0">
    <dxf>
      <font>
        <b val="0"/>
        <i/>
        <sz val="10"/>
        <color auto="1"/>
      </font>
      <numFmt numFmtId="30" formatCode="@"/>
      <fill>
        <patternFill patternType="solid">
          <bgColor theme="6" tint="0.39997558519241921"/>
        </patternFill>
      </fill>
      <alignment horizontal="center" vertical="center" readingOrder="0"/>
    </dxf>
  </rfmt>
  <rfmt sheetId="1" sqref="ATH43" start="0" length="0">
    <dxf>
      <font>
        <b val="0"/>
        <i/>
        <sz val="10"/>
        <color auto="1"/>
      </font>
      <numFmt numFmtId="30" formatCode="@"/>
      <fill>
        <patternFill patternType="solid">
          <bgColor theme="6" tint="0.39997558519241921"/>
        </patternFill>
      </fill>
      <alignment horizontal="center" vertical="center" readingOrder="0"/>
    </dxf>
  </rfmt>
  <rfmt sheetId="1" sqref="ATI43" start="0" length="0">
    <dxf>
      <font>
        <b val="0"/>
        <i/>
        <sz val="10"/>
        <color auto="1"/>
      </font>
      <numFmt numFmtId="30" formatCode="@"/>
      <fill>
        <patternFill patternType="solid">
          <bgColor theme="6" tint="0.39997558519241921"/>
        </patternFill>
      </fill>
      <alignment horizontal="center" vertical="center" readingOrder="0"/>
    </dxf>
  </rfmt>
  <rfmt sheetId="1" sqref="AT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T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T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T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T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T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T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T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T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T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T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T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T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T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T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T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T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U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U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U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U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U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U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U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UT43" start="0" length="0">
    <dxf>
      <font>
        <b val="0"/>
        <i/>
        <sz val="10"/>
        <color auto="1"/>
      </font>
      <numFmt numFmtId="30" formatCode="@"/>
      <fill>
        <patternFill patternType="solid">
          <bgColor theme="6" tint="0.39997558519241921"/>
        </patternFill>
      </fill>
      <alignment horizontal="center" vertical="center" readingOrder="0"/>
    </dxf>
  </rfmt>
  <rfmt sheetId="1" sqref="AUU43" start="0" length="0">
    <dxf>
      <font>
        <b val="0"/>
        <i/>
        <sz val="10"/>
        <color auto="1"/>
      </font>
      <numFmt numFmtId="30" formatCode="@"/>
      <fill>
        <patternFill patternType="solid">
          <bgColor theme="6" tint="0.39997558519241921"/>
        </patternFill>
      </fill>
      <alignment horizontal="center" vertical="center" readingOrder="0"/>
    </dxf>
  </rfmt>
  <rfmt sheetId="1" sqref="AUV43" start="0" length="0">
    <dxf>
      <font>
        <b val="0"/>
        <i/>
        <sz val="10"/>
        <color auto="1"/>
      </font>
      <numFmt numFmtId="30" formatCode="@"/>
      <fill>
        <patternFill patternType="solid">
          <bgColor theme="6" tint="0.39997558519241921"/>
        </patternFill>
      </fill>
      <alignment horizontal="center" vertical="center" readingOrder="0"/>
    </dxf>
  </rfmt>
  <rfmt sheetId="1" sqref="AUW43" start="0" length="0">
    <dxf>
      <font>
        <b val="0"/>
        <i/>
        <sz val="10"/>
        <color auto="1"/>
      </font>
      <numFmt numFmtId="30" formatCode="@"/>
      <fill>
        <patternFill patternType="solid">
          <bgColor theme="6" tint="0.39997558519241921"/>
        </patternFill>
      </fill>
      <alignment horizontal="center" vertical="center" readingOrder="0"/>
    </dxf>
  </rfmt>
  <rfmt sheetId="1" sqref="AU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U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U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V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V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V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V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V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V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W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WH43" start="0" length="0">
    <dxf>
      <font>
        <b val="0"/>
        <i/>
        <sz val="10"/>
        <color auto="1"/>
      </font>
      <numFmt numFmtId="30" formatCode="@"/>
      <fill>
        <patternFill patternType="solid">
          <bgColor theme="6" tint="0.39997558519241921"/>
        </patternFill>
      </fill>
      <alignment horizontal="center" vertical="center" readingOrder="0"/>
    </dxf>
  </rfmt>
  <rfmt sheetId="1" sqref="AWI43" start="0" length="0">
    <dxf>
      <font>
        <b val="0"/>
        <i/>
        <sz val="10"/>
        <color auto="1"/>
      </font>
      <numFmt numFmtId="30" formatCode="@"/>
      <fill>
        <patternFill patternType="solid">
          <bgColor theme="6" tint="0.39997558519241921"/>
        </patternFill>
      </fill>
      <alignment horizontal="center" vertical="center" readingOrder="0"/>
    </dxf>
  </rfmt>
  <rfmt sheetId="1" sqref="AWJ43" start="0" length="0">
    <dxf>
      <font>
        <b val="0"/>
        <i/>
        <sz val="10"/>
        <color auto="1"/>
      </font>
      <numFmt numFmtId="30" formatCode="@"/>
      <fill>
        <patternFill patternType="solid">
          <bgColor theme="6" tint="0.39997558519241921"/>
        </patternFill>
      </fill>
      <alignment horizontal="center" vertical="center" readingOrder="0"/>
    </dxf>
  </rfmt>
  <rfmt sheetId="1" sqref="AWK43" start="0" length="0">
    <dxf>
      <font>
        <b val="0"/>
        <i/>
        <sz val="10"/>
        <color auto="1"/>
      </font>
      <numFmt numFmtId="30" formatCode="@"/>
      <fill>
        <patternFill patternType="solid">
          <bgColor theme="6" tint="0.39997558519241921"/>
        </patternFill>
      </fill>
      <alignment horizontal="center" vertical="center" readingOrder="0"/>
    </dxf>
  </rfmt>
  <rfmt sheetId="1" sqref="AW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W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W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W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W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W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W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W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W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W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W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W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W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X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XV43" start="0" length="0">
    <dxf>
      <font>
        <b val="0"/>
        <i/>
        <sz val="10"/>
        <color auto="1"/>
      </font>
      <numFmt numFmtId="30" formatCode="@"/>
      <fill>
        <patternFill patternType="solid">
          <bgColor theme="6" tint="0.39997558519241921"/>
        </patternFill>
      </fill>
      <alignment horizontal="center" vertical="center" readingOrder="0"/>
    </dxf>
  </rfmt>
  <rfmt sheetId="1" sqref="AXW43" start="0" length="0">
    <dxf>
      <font>
        <b val="0"/>
        <i/>
        <sz val="10"/>
        <color auto="1"/>
      </font>
      <numFmt numFmtId="30" formatCode="@"/>
      <fill>
        <patternFill patternType="solid">
          <bgColor theme="6" tint="0.39997558519241921"/>
        </patternFill>
      </fill>
      <alignment horizontal="center" vertical="center" readingOrder="0"/>
    </dxf>
  </rfmt>
  <rfmt sheetId="1" sqref="AXX43" start="0" length="0">
    <dxf>
      <font>
        <b val="0"/>
        <i/>
        <sz val="10"/>
        <color auto="1"/>
      </font>
      <numFmt numFmtId="30" formatCode="@"/>
      <fill>
        <patternFill patternType="solid">
          <bgColor theme="6" tint="0.39997558519241921"/>
        </patternFill>
      </fill>
      <alignment horizontal="center" vertical="center" readingOrder="0"/>
    </dxf>
  </rfmt>
  <rfmt sheetId="1" sqref="AXY43" start="0" length="0">
    <dxf>
      <font>
        <b val="0"/>
        <i/>
        <sz val="10"/>
        <color auto="1"/>
      </font>
      <numFmt numFmtId="30" formatCode="@"/>
      <fill>
        <patternFill patternType="solid">
          <bgColor theme="6" tint="0.39997558519241921"/>
        </patternFill>
      </fill>
      <alignment horizontal="center" vertical="center" readingOrder="0"/>
    </dxf>
  </rfmt>
  <rfmt sheetId="1" sqref="AX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Y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Y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Y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Y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Y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Y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Y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Y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Y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Y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Y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Y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Y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Y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Y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Z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ZJ43" start="0" length="0">
    <dxf>
      <font>
        <b val="0"/>
        <i/>
        <sz val="10"/>
        <color auto="1"/>
      </font>
      <numFmt numFmtId="30" formatCode="@"/>
      <fill>
        <patternFill patternType="solid">
          <bgColor theme="6" tint="0.39997558519241921"/>
        </patternFill>
      </fill>
      <alignment horizontal="center" vertical="center" readingOrder="0"/>
    </dxf>
  </rfmt>
  <rfmt sheetId="1" sqref="AZK43" start="0" length="0">
    <dxf>
      <font>
        <b val="0"/>
        <i/>
        <sz val="10"/>
        <color auto="1"/>
      </font>
      <numFmt numFmtId="30" formatCode="@"/>
      <fill>
        <patternFill patternType="solid">
          <bgColor theme="6" tint="0.39997558519241921"/>
        </patternFill>
      </fill>
      <alignment horizontal="center" vertical="center" readingOrder="0"/>
    </dxf>
  </rfmt>
  <rfmt sheetId="1" sqref="AZL43" start="0" length="0">
    <dxf>
      <font>
        <b val="0"/>
        <i/>
        <sz val="10"/>
        <color auto="1"/>
      </font>
      <numFmt numFmtId="30" formatCode="@"/>
      <fill>
        <patternFill patternType="solid">
          <bgColor theme="6" tint="0.39997558519241921"/>
        </patternFill>
      </fill>
      <alignment horizontal="center" vertical="center" readingOrder="0"/>
    </dxf>
  </rfmt>
  <rfmt sheetId="1" sqref="AZM43" start="0" length="0">
    <dxf>
      <font>
        <b val="0"/>
        <i/>
        <sz val="10"/>
        <color auto="1"/>
      </font>
      <numFmt numFmtId="30" formatCode="@"/>
      <fill>
        <patternFill patternType="solid">
          <bgColor theme="6" tint="0.39997558519241921"/>
        </patternFill>
      </fill>
      <alignment horizontal="center" vertical="center" readingOrder="0"/>
    </dxf>
  </rfmt>
  <rfmt sheetId="1" sqref="AZ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Z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Z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Z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Z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Z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AZ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Z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AZ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AZ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Z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A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AX43" start="0" length="0">
    <dxf>
      <font>
        <b val="0"/>
        <i/>
        <sz val="10"/>
        <color auto="1"/>
      </font>
      <numFmt numFmtId="30" formatCode="@"/>
      <fill>
        <patternFill patternType="solid">
          <bgColor theme="6" tint="0.39997558519241921"/>
        </patternFill>
      </fill>
      <alignment horizontal="center" vertical="center" readingOrder="0"/>
    </dxf>
  </rfmt>
  <rfmt sheetId="1" sqref="BAY43" start="0" length="0">
    <dxf>
      <font>
        <b val="0"/>
        <i/>
        <sz val="10"/>
        <color auto="1"/>
      </font>
      <numFmt numFmtId="30" formatCode="@"/>
      <fill>
        <patternFill patternType="solid">
          <bgColor theme="6" tint="0.39997558519241921"/>
        </patternFill>
      </fill>
      <alignment horizontal="center" vertical="center" readingOrder="0"/>
    </dxf>
  </rfmt>
  <rfmt sheetId="1" sqref="BAZ43" start="0" length="0">
    <dxf>
      <font>
        <b val="0"/>
        <i/>
        <sz val="10"/>
        <color auto="1"/>
      </font>
      <numFmt numFmtId="30" formatCode="@"/>
      <fill>
        <patternFill patternType="solid">
          <bgColor theme="6" tint="0.39997558519241921"/>
        </patternFill>
      </fill>
      <alignment horizontal="center" vertical="center" readingOrder="0"/>
    </dxf>
  </rfmt>
  <rfmt sheetId="1" sqref="BBA43" start="0" length="0">
    <dxf>
      <font>
        <b val="0"/>
        <i/>
        <sz val="10"/>
        <color auto="1"/>
      </font>
      <numFmt numFmtId="30" formatCode="@"/>
      <fill>
        <patternFill patternType="solid">
          <bgColor theme="6" tint="0.39997558519241921"/>
        </patternFill>
      </fill>
      <alignment horizontal="center" vertical="center" readingOrder="0"/>
    </dxf>
  </rfmt>
  <rfmt sheetId="1" sqref="BB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B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B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B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B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B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B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B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B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B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B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B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C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CL43" start="0" length="0">
    <dxf>
      <font>
        <b val="0"/>
        <i/>
        <sz val="10"/>
        <color auto="1"/>
      </font>
      <numFmt numFmtId="30" formatCode="@"/>
      <fill>
        <patternFill patternType="solid">
          <bgColor theme="6" tint="0.39997558519241921"/>
        </patternFill>
      </fill>
      <alignment horizontal="center" vertical="center" readingOrder="0"/>
    </dxf>
  </rfmt>
  <rfmt sheetId="1" sqref="BCM43" start="0" length="0">
    <dxf>
      <font>
        <b val="0"/>
        <i/>
        <sz val="10"/>
        <color auto="1"/>
      </font>
      <numFmt numFmtId="30" formatCode="@"/>
      <fill>
        <patternFill patternType="solid">
          <bgColor theme="6" tint="0.39997558519241921"/>
        </patternFill>
      </fill>
      <alignment horizontal="center" vertical="center" readingOrder="0"/>
    </dxf>
  </rfmt>
  <rfmt sheetId="1" sqref="BCN43" start="0" length="0">
    <dxf>
      <font>
        <b val="0"/>
        <i/>
        <sz val="10"/>
        <color auto="1"/>
      </font>
      <numFmt numFmtId="30" formatCode="@"/>
      <fill>
        <patternFill patternType="solid">
          <bgColor theme="6" tint="0.39997558519241921"/>
        </patternFill>
      </fill>
      <alignment horizontal="center" vertical="center" readingOrder="0"/>
    </dxf>
  </rfmt>
  <rfmt sheetId="1" sqref="BCO43" start="0" length="0">
    <dxf>
      <font>
        <b val="0"/>
        <i/>
        <sz val="10"/>
        <color auto="1"/>
      </font>
      <numFmt numFmtId="30" formatCode="@"/>
      <fill>
        <patternFill patternType="solid">
          <bgColor theme="6" tint="0.39997558519241921"/>
        </patternFill>
      </fill>
      <alignment horizontal="center" vertical="center" readingOrder="0"/>
    </dxf>
  </rfmt>
  <rfmt sheetId="1" sqref="BC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C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C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C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C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C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C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C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C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C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C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D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DZ43" start="0" length="0">
    <dxf>
      <font>
        <b val="0"/>
        <i/>
        <sz val="10"/>
        <color auto="1"/>
      </font>
      <numFmt numFmtId="30" formatCode="@"/>
      <fill>
        <patternFill patternType="solid">
          <bgColor theme="6" tint="0.39997558519241921"/>
        </patternFill>
      </fill>
      <alignment horizontal="center" vertical="center" readingOrder="0"/>
    </dxf>
  </rfmt>
  <rfmt sheetId="1" sqref="BEA43" start="0" length="0">
    <dxf>
      <font>
        <b val="0"/>
        <i/>
        <sz val="10"/>
        <color auto="1"/>
      </font>
      <numFmt numFmtId="30" formatCode="@"/>
      <fill>
        <patternFill patternType="solid">
          <bgColor theme="6" tint="0.39997558519241921"/>
        </patternFill>
      </fill>
      <alignment horizontal="center" vertical="center" readingOrder="0"/>
    </dxf>
  </rfmt>
  <rfmt sheetId="1" sqref="BEB43" start="0" length="0">
    <dxf>
      <font>
        <b val="0"/>
        <i/>
        <sz val="10"/>
        <color auto="1"/>
      </font>
      <numFmt numFmtId="30" formatCode="@"/>
      <fill>
        <patternFill patternType="solid">
          <bgColor theme="6" tint="0.39997558519241921"/>
        </patternFill>
      </fill>
      <alignment horizontal="center" vertical="center" readingOrder="0"/>
    </dxf>
  </rfmt>
  <rfmt sheetId="1" sqref="BEC43" start="0" length="0">
    <dxf>
      <font>
        <b val="0"/>
        <i/>
        <sz val="10"/>
        <color auto="1"/>
      </font>
      <numFmt numFmtId="30" formatCode="@"/>
      <fill>
        <patternFill patternType="solid">
          <bgColor theme="6" tint="0.39997558519241921"/>
        </patternFill>
      </fill>
      <alignment horizontal="center" vertical="center" readingOrder="0"/>
    </dxf>
  </rfmt>
  <rfmt sheetId="1" sqref="BE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E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E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E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E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E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E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E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E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E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E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E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F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F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FN43" start="0" length="0">
    <dxf>
      <font>
        <b val="0"/>
        <i/>
        <sz val="10"/>
        <color auto="1"/>
      </font>
      <numFmt numFmtId="30" formatCode="@"/>
      <fill>
        <patternFill patternType="solid">
          <bgColor theme="6" tint="0.39997558519241921"/>
        </patternFill>
      </fill>
      <alignment horizontal="center" vertical="center" readingOrder="0"/>
    </dxf>
  </rfmt>
  <rfmt sheetId="1" sqref="BFO43" start="0" length="0">
    <dxf>
      <font>
        <b val="0"/>
        <i/>
        <sz val="10"/>
        <color auto="1"/>
      </font>
      <numFmt numFmtId="30" formatCode="@"/>
      <fill>
        <patternFill patternType="solid">
          <bgColor theme="6" tint="0.39997558519241921"/>
        </patternFill>
      </fill>
      <alignment horizontal="center" vertical="center" readingOrder="0"/>
    </dxf>
  </rfmt>
  <rfmt sheetId="1" sqref="BFP43" start="0" length="0">
    <dxf>
      <font>
        <b val="0"/>
        <i/>
        <sz val="10"/>
        <color auto="1"/>
      </font>
      <numFmt numFmtId="30" formatCode="@"/>
      <fill>
        <patternFill patternType="solid">
          <bgColor theme="6" tint="0.39997558519241921"/>
        </patternFill>
      </fill>
      <alignment horizontal="center" vertical="center" readingOrder="0"/>
    </dxf>
  </rfmt>
  <rfmt sheetId="1" sqref="BFQ43" start="0" length="0">
    <dxf>
      <font>
        <b val="0"/>
        <i/>
        <sz val="10"/>
        <color auto="1"/>
      </font>
      <numFmt numFmtId="30" formatCode="@"/>
      <fill>
        <patternFill patternType="solid">
          <bgColor theme="6" tint="0.39997558519241921"/>
        </patternFill>
      </fill>
      <alignment horizontal="center" vertical="center" readingOrder="0"/>
    </dxf>
  </rfmt>
  <rfmt sheetId="1" sqref="BF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F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F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F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F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F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F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F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F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G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G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G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HB43" start="0" length="0">
    <dxf>
      <font>
        <b val="0"/>
        <i/>
        <sz val="10"/>
        <color auto="1"/>
      </font>
      <numFmt numFmtId="30" formatCode="@"/>
      <fill>
        <patternFill patternType="solid">
          <bgColor theme="6" tint="0.39997558519241921"/>
        </patternFill>
      </fill>
      <alignment horizontal="center" vertical="center" readingOrder="0"/>
    </dxf>
  </rfmt>
  <rfmt sheetId="1" sqref="BHC43" start="0" length="0">
    <dxf>
      <font>
        <b val="0"/>
        <i/>
        <sz val="10"/>
        <color auto="1"/>
      </font>
      <numFmt numFmtId="30" formatCode="@"/>
      <fill>
        <patternFill patternType="solid">
          <bgColor theme="6" tint="0.39997558519241921"/>
        </patternFill>
      </fill>
      <alignment horizontal="center" vertical="center" readingOrder="0"/>
    </dxf>
  </rfmt>
  <rfmt sheetId="1" sqref="BHD43" start="0" length="0">
    <dxf>
      <font>
        <b val="0"/>
        <i/>
        <sz val="10"/>
        <color auto="1"/>
      </font>
      <numFmt numFmtId="30" formatCode="@"/>
      <fill>
        <patternFill patternType="solid">
          <bgColor theme="6" tint="0.39997558519241921"/>
        </patternFill>
      </fill>
      <alignment horizontal="center" vertical="center" readingOrder="0"/>
    </dxf>
  </rfmt>
  <rfmt sheetId="1" sqref="BHE43" start="0" length="0">
    <dxf>
      <font>
        <b val="0"/>
        <i/>
        <sz val="10"/>
        <color auto="1"/>
      </font>
      <numFmt numFmtId="30" formatCode="@"/>
      <fill>
        <patternFill patternType="solid">
          <bgColor theme="6" tint="0.39997558519241921"/>
        </patternFill>
      </fill>
      <alignment horizontal="center" vertical="center" readingOrder="0"/>
    </dxf>
  </rfmt>
  <rfmt sheetId="1" sqref="BH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H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H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H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H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H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H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H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H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H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H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H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I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I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I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I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IP43" start="0" length="0">
    <dxf>
      <font>
        <b val="0"/>
        <i/>
        <sz val="10"/>
        <color auto="1"/>
      </font>
      <numFmt numFmtId="30" formatCode="@"/>
      <fill>
        <patternFill patternType="solid">
          <bgColor theme="6" tint="0.39997558519241921"/>
        </patternFill>
      </fill>
      <alignment horizontal="center" vertical="center" readingOrder="0"/>
    </dxf>
  </rfmt>
  <rfmt sheetId="1" sqref="BIQ43" start="0" length="0">
    <dxf>
      <font>
        <b val="0"/>
        <i/>
        <sz val="10"/>
        <color auto="1"/>
      </font>
      <numFmt numFmtId="30" formatCode="@"/>
      <fill>
        <patternFill patternType="solid">
          <bgColor theme="6" tint="0.39997558519241921"/>
        </patternFill>
      </fill>
      <alignment horizontal="center" vertical="center" readingOrder="0"/>
    </dxf>
  </rfmt>
  <rfmt sheetId="1" sqref="BIR43" start="0" length="0">
    <dxf>
      <font>
        <b val="0"/>
        <i/>
        <sz val="10"/>
        <color auto="1"/>
      </font>
      <numFmt numFmtId="30" formatCode="@"/>
      <fill>
        <patternFill patternType="solid">
          <bgColor theme="6" tint="0.39997558519241921"/>
        </patternFill>
      </fill>
      <alignment horizontal="center" vertical="center" readingOrder="0"/>
    </dxf>
  </rfmt>
  <rfmt sheetId="1" sqref="BIS43" start="0" length="0">
    <dxf>
      <font>
        <b val="0"/>
        <i/>
        <sz val="10"/>
        <color auto="1"/>
      </font>
      <numFmt numFmtId="30" formatCode="@"/>
      <fill>
        <patternFill patternType="solid">
          <bgColor theme="6" tint="0.39997558519241921"/>
        </patternFill>
      </fill>
      <alignment horizontal="center" vertical="center" readingOrder="0"/>
    </dxf>
  </rfmt>
  <rfmt sheetId="1" sqref="BI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I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I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I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I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I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I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J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J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J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J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K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K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KD43" start="0" length="0">
    <dxf>
      <font>
        <b val="0"/>
        <i/>
        <sz val="10"/>
        <color auto="1"/>
      </font>
      <numFmt numFmtId="30" formatCode="@"/>
      <fill>
        <patternFill patternType="solid">
          <bgColor theme="6" tint="0.39997558519241921"/>
        </patternFill>
      </fill>
      <alignment horizontal="center" vertical="center" readingOrder="0"/>
    </dxf>
  </rfmt>
  <rfmt sheetId="1" sqref="BKE43" start="0" length="0">
    <dxf>
      <font>
        <b val="0"/>
        <i/>
        <sz val="10"/>
        <color auto="1"/>
      </font>
      <numFmt numFmtId="30" formatCode="@"/>
      <fill>
        <patternFill patternType="solid">
          <bgColor theme="6" tint="0.39997558519241921"/>
        </patternFill>
      </fill>
      <alignment horizontal="center" vertical="center" readingOrder="0"/>
    </dxf>
  </rfmt>
  <rfmt sheetId="1" sqref="BKF43" start="0" length="0">
    <dxf>
      <font>
        <b val="0"/>
        <i/>
        <sz val="10"/>
        <color auto="1"/>
      </font>
      <numFmt numFmtId="30" formatCode="@"/>
      <fill>
        <patternFill patternType="solid">
          <bgColor theme="6" tint="0.39997558519241921"/>
        </patternFill>
      </fill>
      <alignment horizontal="center" vertical="center" readingOrder="0"/>
    </dxf>
  </rfmt>
  <rfmt sheetId="1" sqref="BKG43" start="0" length="0">
    <dxf>
      <font>
        <b val="0"/>
        <i/>
        <sz val="10"/>
        <color auto="1"/>
      </font>
      <numFmt numFmtId="30" formatCode="@"/>
      <fill>
        <patternFill patternType="solid">
          <bgColor theme="6" tint="0.39997558519241921"/>
        </patternFill>
      </fill>
      <alignment horizontal="center" vertical="center" readingOrder="0"/>
    </dxf>
  </rfmt>
  <rfmt sheetId="1" sqref="BK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K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K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K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K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K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K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K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K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K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K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K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L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L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L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L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L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L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LR43" start="0" length="0">
    <dxf>
      <font>
        <b val="0"/>
        <i/>
        <sz val="10"/>
        <color auto="1"/>
      </font>
      <numFmt numFmtId="30" formatCode="@"/>
      <fill>
        <patternFill patternType="solid">
          <bgColor theme="6" tint="0.39997558519241921"/>
        </patternFill>
      </fill>
      <alignment horizontal="center" vertical="center" readingOrder="0"/>
    </dxf>
  </rfmt>
  <rfmt sheetId="1" sqref="BLS43" start="0" length="0">
    <dxf>
      <font>
        <b val="0"/>
        <i/>
        <sz val="10"/>
        <color auto="1"/>
      </font>
      <numFmt numFmtId="30" formatCode="@"/>
      <fill>
        <patternFill patternType="solid">
          <bgColor theme="6" tint="0.39997558519241921"/>
        </patternFill>
      </fill>
      <alignment horizontal="center" vertical="center" readingOrder="0"/>
    </dxf>
  </rfmt>
  <rfmt sheetId="1" sqref="BLT43" start="0" length="0">
    <dxf>
      <font>
        <b val="0"/>
        <i/>
        <sz val="10"/>
        <color auto="1"/>
      </font>
      <numFmt numFmtId="30" formatCode="@"/>
      <fill>
        <patternFill patternType="solid">
          <bgColor theme="6" tint="0.39997558519241921"/>
        </patternFill>
      </fill>
      <alignment horizontal="center" vertical="center" readingOrder="0"/>
    </dxf>
  </rfmt>
  <rfmt sheetId="1" sqref="BLU43" start="0" length="0">
    <dxf>
      <font>
        <b val="0"/>
        <i/>
        <sz val="10"/>
        <color auto="1"/>
      </font>
      <numFmt numFmtId="30" formatCode="@"/>
      <fill>
        <patternFill patternType="solid">
          <bgColor theme="6" tint="0.39997558519241921"/>
        </patternFill>
      </fill>
      <alignment horizontal="center" vertical="center" readingOrder="0"/>
    </dxf>
  </rfmt>
  <rfmt sheetId="1" sqref="BL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L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L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L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L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M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M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M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M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N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N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N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N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N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NF43" start="0" length="0">
    <dxf>
      <font>
        <b val="0"/>
        <i/>
        <sz val="10"/>
        <color auto="1"/>
      </font>
      <numFmt numFmtId="30" formatCode="@"/>
      <fill>
        <patternFill patternType="solid">
          <bgColor theme="6" tint="0.39997558519241921"/>
        </patternFill>
      </fill>
      <alignment horizontal="center" vertical="center" readingOrder="0"/>
    </dxf>
  </rfmt>
  <rfmt sheetId="1" sqref="BNG43" start="0" length="0">
    <dxf>
      <font>
        <b val="0"/>
        <i/>
        <sz val="10"/>
        <color auto="1"/>
      </font>
      <numFmt numFmtId="30" formatCode="@"/>
      <fill>
        <patternFill patternType="solid">
          <bgColor theme="6" tint="0.39997558519241921"/>
        </patternFill>
      </fill>
      <alignment horizontal="center" vertical="center" readingOrder="0"/>
    </dxf>
  </rfmt>
  <rfmt sheetId="1" sqref="BNH43" start="0" length="0">
    <dxf>
      <font>
        <b val="0"/>
        <i/>
        <sz val="10"/>
        <color auto="1"/>
      </font>
      <numFmt numFmtId="30" formatCode="@"/>
      <fill>
        <patternFill patternType="solid">
          <bgColor theme="6" tint="0.39997558519241921"/>
        </patternFill>
      </fill>
      <alignment horizontal="center" vertical="center" readingOrder="0"/>
    </dxf>
  </rfmt>
  <rfmt sheetId="1" sqref="BNI43" start="0" length="0">
    <dxf>
      <font>
        <b val="0"/>
        <i/>
        <sz val="10"/>
        <color auto="1"/>
      </font>
      <numFmt numFmtId="30" formatCode="@"/>
      <fill>
        <patternFill patternType="solid">
          <bgColor theme="6" tint="0.39997558519241921"/>
        </patternFill>
      </fill>
      <alignment horizontal="center" vertical="center" readingOrder="0"/>
    </dxf>
  </rfmt>
  <rfmt sheetId="1" sqref="BN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N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N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N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N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N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N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N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N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N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N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N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N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N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N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N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N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O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O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O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O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O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O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O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O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OT43" start="0" length="0">
    <dxf>
      <font>
        <b val="0"/>
        <i/>
        <sz val="10"/>
        <color auto="1"/>
      </font>
      <numFmt numFmtId="30" formatCode="@"/>
      <fill>
        <patternFill patternType="solid">
          <bgColor theme="6" tint="0.39997558519241921"/>
        </patternFill>
      </fill>
      <alignment horizontal="center" vertical="center" readingOrder="0"/>
    </dxf>
  </rfmt>
  <rfmt sheetId="1" sqref="BOU43" start="0" length="0">
    <dxf>
      <font>
        <b val="0"/>
        <i/>
        <sz val="10"/>
        <color auto="1"/>
      </font>
      <numFmt numFmtId="30" formatCode="@"/>
      <fill>
        <patternFill patternType="solid">
          <bgColor theme="6" tint="0.39997558519241921"/>
        </patternFill>
      </fill>
      <alignment horizontal="center" vertical="center" readingOrder="0"/>
    </dxf>
  </rfmt>
  <rfmt sheetId="1" sqref="BOV43" start="0" length="0">
    <dxf>
      <font>
        <b val="0"/>
        <i/>
        <sz val="10"/>
        <color auto="1"/>
      </font>
      <numFmt numFmtId="30" formatCode="@"/>
      <fill>
        <patternFill patternType="solid">
          <bgColor theme="6" tint="0.39997558519241921"/>
        </patternFill>
      </fill>
      <alignment horizontal="center" vertical="center" readingOrder="0"/>
    </dxf>
  </rfmt>
  <rfmt sheetId="1" sqref="BOW43" start="0" length="0">
    <dxf>
      <font>
        <b val="0"/>
        <i/>
        <sz val="10"/>
        <color auto="1"/>
      </font>
      <numFmt numFmtId="30" formatCode="@"/>
      <fill>
        <patternFill patternType="solid">
          <bgColor theme="6" tint="0.39997558519241921"/>
        </patternFill>
      </fill>
      <alignment horizontal="center" vertical="center" readingOrder="0"/>
    </dxf>
  </rfmt>
  <rfmt sheetId="1" sqref="BO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O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O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P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P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P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P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P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P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Q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QH43" start="0" length="0">
    <dxf>
      <font>
        <b val="0"/>
        <i/>
        <sz val="10"/>
        <color auto="1"/>
      </font>
      <numFmt numFmtId="30" formatCode="@"/>
      <fill>
        <patternFill patternType="solid">
          <bgColor theme="6" tint="0.39997558519241921"/>
        </patternFill>
      </fill>
      <alignment horizontal="center" vertical="center" readingOrder="0"/>
    </dxf>
  </rfmt>
  <rfmt sheetId="1" sqref="BQI43" start="0" length="0">
    <dxf>
      <font>
        <b val="0"/>
        <i/>
        <sz val="10"/>
        <color auto="1"/>
      </font>
      <numFmt numFmtId="30" formatCode="@"/>
      <fill>
        <patternFill patternType="solid">
          <bgColor theme="6" tint="0.39997558519241921"/>
        </patternFill>
      </fill>
      <alignment horizontal="center" vertical="center" readingOrder="0"/>
    </dxf>
  </rfmt>
  <rfmt sheetId="1" sqref="BQJ43" start="0" length="0">
    <dxf>
      <font>
        <b val="0"/>
        <i/>
        <sz val="10"/>
        <color auto="1"/>
      </font>
      <numFmt numFmtId="30" formatCode="@"/>
      <fill>
        <patternFill patternType="solid">
          <bgColor theme="6" tint="0.39997558519241921"/>
        </patternFill>
      </fill>
      <alignment horizontal="center" vertical="center" readingOrder="0"/>
    </dxf>
  </rfmt>
  <rfmt sheetId="1" sqref="BQK43" start="0" length="0">
    <dxf>
      <font>
        <b val="0"/>
        <i/>
        <sz val="10"/>
        <color auto="1"/>
      </font>
      <numFmt numFmtId="30" formatCode="@"/>
      <fill>
        <patternFill patternType="solid">
          <bgColor theme="6" tint="0.39997558519241921"/>
        </patternFill>
      </fill>
      <alignment horizontal="center" vertical="center" readingOrder="0"/>
    </dxf>
  </rfmt>
  <rfmt sheetId="1" sqref="BQ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Q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Q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Q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Q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Q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Q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Q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Q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Q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Q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Q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Q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R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R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RV43" start="0" length="0">
    <dxf>
      <font>
        <b val="0"/>
        <i/>
        <sz val="10"/>
        <color auto="1"/>
      </font>
      <numFmt numFmtId="30" formatCode="@"/>
      <fill>
        <patternFill patternType="solid">
          <bgColor theme="6" tint="0.39997558519241921"/>
        </patternFill>
      </fill>
      <alignment horizontal="center" vertical="center" readingOrder="0"/>
    </dxf>
  </rfmt>
  <rfmt sheetId="1" sqref="BRW43" start="0" length="0">
    <dxf>
      <font>
        <b val="0"/>
        <i/>
        <sz val="10"/>
        <color auto="1"/>
      </font>
      <numFmt numFmtId="30" formatCode="@"/>
      <fill>
        <patternFill patternType="solid">
          <bgColor theme="6" tint="0.39997558519241921"/>
        </patternFill>
      </fill>
      <alignment horizontal="center" vertical="center" readingOrder="0"/>
    </dxf>
  </rfmt>
  <rfmt sheetId="1" sqref="BRX43" start="0" length="0">
    <dxf>
      <font>
        <b val="0"/>
        <i/>
        <sz val="10"/>
        <color auto="1"/>
      </font>
      <numFmt numFmtId="30" formatCode="@"/>
      <fill>
        <patternFill patternType="solid">
          <bgColor theme="6" tint="0.39997558519241921"/>
        </patternFill>
      </fill>
      <alignment horizontal="center" vertical="center" readingOrder="0"/>
    </dxf>
  </rfmt>
  <rfmt sheetId="1" sqref="BRY43" start="0" length="0">
    <dxf>
      <font>
        <b val="0"/>
        <i/>
        <sz val="10"/>
        <color auto="1"/>
      </font>
      <numFmt numFmtId="30" formatCode="@"/>
      <fill>
        <patternFill patternType="solid">
          <bgColor theme="6" tint="0.39997558519241921"/>
        </patternFill>
      </fill>
      <alignment horizontal="center" vertical="center" readingOrder="0"/>
    </dxf>
  </rfmt>
  <rfmt sheetId="1" sqref="BR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S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S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S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S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S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S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S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S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S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S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S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T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TJ43" start="0" length="0">
    <dxf>
      <font>
        <b val="0"/>
        <i/>
        <sz val="10"/>
        <color auto="1"/>
      </font>
      <numFmt numFmtId="30" formatCode="@"/>
      <fill>
        <patternFill patternType="solid">
          <bgColor theme="6" tint="0.39997558519241921"/>
        </patternFill>
      </fill>
      <alignment horizontal="center" vertical="center" readingOrder="0"/>
    </dxf>
  </rfmt>
  <rfmt sheetId="1" sqref="BTK43" start="0" length="0">
    <dxf>
      <font>
        <b val="0"/>
        <i/>
        <sz val="10"/>
        <color auto="1"/>
      </font>
      <numFmt numFmtId="30" formatCode="@"/>
      <fill>
        <patternFill patternType="solid">
          <bgColor theme="6" tint="0.39997558519241921"/>
        </patternFill>
      </fill>
      <alignment horizontal="center" vertical="center" readingOrder="0"/>
    </dxf>
  </rfmt>
  <rfmt sheetId="1" sqref="BTL43" start="0" length="0">
    <dxf>
      <font>
        <b val="0"/>
        <i/>
        <sz val="10"/>
        <color auto="1"/>
      </font>
      <numFmt numFmtId="30" formatCode="@"/>
      <fill>
        <patternFill patternType="solid">
          <bgColor theme="6" tint="0.39997558519241921"/>
        </patternFill>
      </fill>
      <alignment horizontal="center" vertical="center" readingOrder="0"/>
    </dxf>
  </rfmt>
  <rfmt sheetId="1" sqref="BTM43" start="0" length="0">
    <dxf>
      <font>
        <b val="0"/>
        <i/>
        <sz val="10"/>
        <color auto="1"/>
      </font>
      <numFmt numFmtId="30" formatCode="@"/>
      <fill>
        <patternFill patternType="solid">
          <bgColor theme="6" tint="0.39997558519241921"/>
        </patternFill>
      </fill>
      <alignment horizontal="center" vertical="center" readingOrder="0"/>
    </dxf>
  </rfmt>
  <rfmt sheetId="1" sqref="BT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T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T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T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T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T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T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T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T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T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T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U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U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UX43" start="0" length="0">
    <dxf>
      <font>
        <b val="0"/>
        <i/>
        <sz val="10"/>
        <color auto="1"/>
      </font>
      <numFmt numFmtId="30" formatCode="@"/>
      <fill>
        <patternFill patternType="solid">
          <bgColor theme="6" tint="0.39997558519241921"/>
        </patternFill>
      </fill>
      <alignment horizontal="center" vertical="center" readingOrder="0"/>
    </dxf>
  </rfmt>
  <rfmt sheetId="1" sqref="BUY43" start="0" length="0">
    <dxf>
      <font>
        <b val="0"/>
        <i/>
        <sz val="10"/>
        <color auto="1"/>
      </font>
      <numFmt numFmtId="30" formatCode="@"/>
      <fill>
        <patternFill patternType="solid">
          <bgColor theme="6" tint="0.39997558519241921"/>
        </patternFill>
      </fill>
      <alignment horizontal="center" vertical="center" readingOrder="0"/>
    </dxf>
  </rfmt>
  <rfmt sheetId="1" sqref="BUZ43" start="0" length="0">
    <dxf>
      <font>
        <b val="0"/>
        <i/>
        <sz val="10"/>
        <color auto="1"/>
      </font>
      <numFmt numFmtId="30" formatCode="@"/>
      <fill>
        <patternFill patternType="solid">
          <bgColor theme="6" tint="0.39997558519241921"/>
        </patternFill>
      </fill>
      <alignment horizontal="center" vertical="center" readingOrder="0"/>
    </dxf>
  </rfmt>
  <rfmt sheetId="1" sqref="BVA43" start="0" length="0">
    <dxf>
      <font>
        <b val="0"/>
        <i/>
        <sz val="10"/>
        <color auto="1"/>
      </font>
      <numFmt numFmtId="30" formatCode="@"/>
      <fill>
        <patternFill patternType="solid">
          <bgColor theme="6" tint="0.39997558519241921"/>
        </patternFill>
      </fill>
      <alignment horizontal="center" vertical="center" readingOrder="0"/>
    </dxf>
  </rfmt>
  <rfmt sheetId="1" sqref="BV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V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V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V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V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V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V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V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V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V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V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V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W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WL43" start="0" length="0">
    <dxf>
      <font>
        <b val="0"/>
        <i/>
        <sz val="10"/>
        <color auto="1"/>
      </font>
      <numFmt numFmtId="30" formatCode="@"/>
      <fill>
        <patternFill patternType="solid">
          <bgColor theme="6" tint="0.39997558519241921"/>
        </patternFill>
      </fill>
      <alignment horizontal="center" vertical="center" readingOrder="0"/>
    </dxf>
  </rfmt>
  <rfmt sheetId="1" sqref="BWM43" start="0" length="0">
    <dxf>
      <font>
        <b val="0"/>
        <i/>
        <sz val="10"/>
        <color auto="1"/>
      </font>
      <numFmt numFmtId="30" formatCode="@"/>
      <fill>
        <patternFill patternType="solid">
          <bgColor theme="6" tint="0.39997558519241921"/>
        </patternFill>
      </fill>
      <alignment horizontal="center" vertical="center" readingOrder="0"/>
    </dxf>
  </rfmt>
  <rfmt sheetId="1" sqref="BWN43" start="0" length="0">
    <dxf>
      <font>
        <b val="0"/>
        <i/>
        <sz val="10"/>
        <color auto="1"/>
      </font>
      <numFmt numFmtId="30" formatCode="@"/>
      <fill>
        <patternFill patternType="solid">
          <bgColor theme="6" tint="0.39997558519241921"/>
        </patternFill>
      </fill>
      <alignment horizontal="center" vertical="center" readingOrder="0"/>
    </dxf>
  </rfmt>
  <rfmt sheetId="1" sqref="BWO43" start="0" length="0">
    <dxf>
      <font>
        <b val="0"/>
        <i/>
        <sz val="10"/>
        <color auto="1"/>
      </font>
      <numFmt numFmtId="30" formatCode="@"/>
      <fill>
        <patternFill patternType="solid">
          <bgColor theme="6" tint="0.39997558519241921"/>
        </patternFill>
      </fill>
      <alignment horizontal="center" vertical="center" readingOrder="0"/>
    </dxf>
  </rfmt>
  <rfmt sheetId="1" sqref="BW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W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W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W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W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W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W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W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W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W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W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X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X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XZ43" start="0" length="0">
    <dxf>
      <font>
        <b val="0"/>
        <i/>
        <sz val="10"/>
        <color auto="1"/>
      </font>
      <numFmt numFmtId="30" formatCode="@"/>
      <fill>
        <patternFill patternType="solid">
          <bgColor theme="6" tint="0.39997558519241921"/>
        </patternFill>
      </fill>
      <alignment horizontal="center" vertical="center" readingOrder="0"/>
    </dxf>
  </rfmt>
  <rfmt sheetId="1" sqref="BYA43" start="0" length="0">
    <dxf>
      <font>
        <b val="0"/>
        <i/>
        <sz val="10"/>
        <color auto="1"/>
      </font>
      <numFmt numFmtId="30" formatCode="@"/>
      <fill>
        <patternFill patternType="solid">
          <bgColor theme="6" tint="0.39997558519241921"/>
        </patternFill>
      </fill>
      <alignment horizontal="center" vertical="center" readingOrder="0"/>
    </dxf>
  </rfmt>
  <rfmt sheetId="1" sqref="BYB43" start="0" length="0">
    <dxf>
      <font>
        <b val="0"/>
        <i/>
        <sz val="10"/>
        <color auto="1"/>
      </font>
      <numFmt numFmtId="30" formatCode="@"/>
      <fill>
        <patternFill patternType="solid">
          <bgColor theme="6" tint="0.39997558519241921"/>
        </patternFill>
      </fill>
      <alignment horizontal="center" vertical="center" readingOrder="0"/>
    </dxf>
  </rfmt>
  <rfmt sheetId="1" sqref="BYC43" start="0" length="0">
    <dxf>
      <font>
        <b val="0"/>
        <i/>
        <sz val="10"/>
        <color auto="1"/>
      </font>
      <numFmt numFmtId="30" formatCode="@"/>
      <fill>
        <patternFill patternType="solid">
          <bgColor theme="6" tint="0.39997558519241921"/>
        </patternFill>
      </fill>
      <alignment horizontal="center" vertical="center" readingOrder="0"/>
    </dxf>
  </rfmt>
  <rfmt sheetId="1" sqref="BY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Y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Y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Y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Y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Y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Y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Y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Y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Y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Y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Y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BZ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Z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ZN43" start="0" length="0">
    <dxf>
      <font>
        <b val="0"/>
        <i/>
        <sz val="10"/>
        <color auto="1"/>
      </font>
      <numFmt numFmtId="30" formatCode="@"/>
      <fill>
        <patternFill patternType="solid">
          <bgColor theme="6" tint="0.39997558519241921"/>
        </patternFill>
      </fill>
      <alignment horizontal="center" vertical="center" readingOrder="0"/>
    </dxf>
  </rfmt>
  <rfmt sheetId="1" sqref="BZO43" start="0" length="0">
    <dxf>
      <font>
        <b val="0"/>
        <i/>
        <sz val="10"/>
        <color auto="1"/>
      </font>
      <numFmt numFmtId="30" formatCode="@"/>
      <fill>
        <patternFill patternType="solid">
          <bgColor theme="6" tint="0.39997558519241921"/>
        </patternFill>
      </fill>
      <alignment horizontal="center" vertical="center" readingOrder="0"/>
    </dxf>
  </rfmt>
  <rfmt sheetId="1" sqref="BZP43" start="0" length="0">
    <dxf>
      <font>
        <b val="0"/>
        <i/>
        <sz val="10"/>
        <color auto="1"/>
      </font>
      <numFmt numFmtId="30" formatCode="@"/>
      <fill>
        <patternFill patternType="solid">
          <bgColor theme="6" tint="0.39997558519241921"/>
        </patternFill>
      </fill>
      <alignment horizontal="center" vertical="center" readingOrder="0"/>
    </dxf>
  </rfmt>
  <rfmt sheetId="1" sqref="BZQ43" start="0" length="0">
    <dxf>
      <font>
        <b val="0"/>
        <i/>
        <sz val="10"/>
        <color auto="1"/>
      </font>
      <numFmt numFmtId="30" formatCode="@"/>
      <fill>
        <patternFill patternType="solid">
          <bgColor theme="6" tint="0.39997558519241921"/>
        </patternFill>
      </fill>
      <alignment horizontal="center" vertical="center" readingOrder="0"/>
    </dxf>
  </rfmt>
  <rfmt sheetId="1" sqref="BZ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Z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Z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BZ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BZ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Z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BZ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Z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Z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A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A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A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BB43" start="0" length="0">
    <dxf>
      <font>
        <b val="0"/>
        <i/>
        <sz val="10"/>
        <color auto="1"/>
      </font>
      <numFmt numFmtId="30" formatCode="@"/>
      <fill>
        <patternFill patternType="solid">
          <bgColor theme="6" tint="0.39997558519241921"/>
        </patternFill>
      </fill>
      <alignment horizontal="center" vertical="center" readingOrder="0"/>
    </dxf>
  </rfmt>
  <rfmt sheetId="1" sqref="CBC43" start="0" length="0">
    <dxf>
      <font>
        <b val="0"/>
        <i/>
        <sz val="10"/>
        <color auto="1"/>
      </font>
      <numFmt numFmtId="30" formatCode="@"/>
      <fill>
        <patternFill patternType="solid">
          <bgColor theme="6" tint="0.39997558519241921"/>
        </patternFill>
      </fill>
      <alignment horizontal="center" vertical="center" readingOrder="0"/>
    </dxf>
  </rfmt>
  <rfmt sheetId="1" sqref="CBD43" start="0" length="0">
    <dxf>
      <font>
        <b val="0"/>
        <i/>
        <sz val="10"/>
        <color auto="1"/>
      </font>
      <numFmt numFmtId="30" formatCode="@"/>
      <fill>
        <patternFill patternType="solid">
          <bgColor theme="6" tint="0.39997558519241921"/>
        </patternFill>
      </fill>
      <alignment horizontal="center" vertical="center" readingOrder="0"/>
    </dxf>
  </rfmt>
  <rfmt sheetId="1" sqref="CBE43" start="0" length="0">
    <dxf>
      <font>
        <b val="0"/>
        <i/>
        <sz val="10"/>
        <color auto="1"/>
      </font>
      <numFmt numFmtId="30" formatCode="@"/>
      <fill>
        <patternFill patternType="solid">
          <bgColor theme="6" tint="0.39997558519241921"/>
        </patternFill>
      </fill>
      <alignment horizontal="center" vertical="center" readingOrder="0"/>
    </dxf>
  </rfmt>
  <rfmt sheetId="1" sqref="CB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B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B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B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B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B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B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B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B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B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B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B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C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C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C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C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CP43" start="0" length="0">
    <dxf>
      <font>
        <b val="0"/>
        <i/>
        <sz val="10"/>
        <color auto="1"/>
      </font>
      <numFmt numFmtId="30" formatCode="@"/>
      <fill>
        <patternFill patternType="solid">
          <bgColor theme="6" tint="0.39997558519241921"/>
        </patternFill>
      </fill>
      <alignment horizontal="center" vertical="center" readingOrder="0"/>
    </dxf>
  </rfmt>
  <rfmt sheetId="1" sqref="CCQ43" start="0" length="0">
    <dxf>
      <font>
        <b val="0"/>
        <i/>
        <sz val="10"/>
        <color auto="1"/>
      </font>
      <numFmt numFmtId="30" formatCode="@"/>
      <fill>
        <patternFill patternType="solid">
          <bgColor theme="6" tint="0.39997558519241921"/>
        </patternFill>
      </fill>
      <alignment horizontal="center" vertical="center" readingOrder="0"/>
    </dxf>
  </rfmt>
  <rfmt sheetId="1" sqref="CCR43" start="0" length="0">
    <dxf>
      <font>
        <b val="0"/>
        <i/>
        <sz val="10"/>
        <color auto="1"/>
      </font>
      <numFmt numFmtId="30" formatCode="@"/>
      <fill>
        <patternFill patternType="solid">
          <bgColor theme="6" tint="0.39997558519241921"/>
        </patternFill>
      </fill>
      <alignment horizontal="center" vertical="center" readingOrder="0"/>
    </dxf>
  </rfmt>
  <rfmt sheetId="1" sqref="CCS43" start="0" length="0">
    <dxf>
      <font>
        <b val="0"/>
        <i/>
        <sz val="10"/>
        <color auto="1"/>
      </font>
      <numFmt numFmtId="30" formatCode="@"/>
      <fill>
        <patternFill patternType="solid">
          <bgColor theme="6" tint="0.39997558519241921"/>
        </patternFill>
      </fill>
      <alignment horizontal="center" vertical="center" readingOrder="0"/>
    </dxf>
  </rfmt>
  <rfmt sheetId="1" sqref="CC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C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C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C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C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C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C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D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D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D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D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E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E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ED43" start="0" length="0">
    <dxf>
      <font>
        <b val="0"/>
        <i/>
        <sz val="10"/>
        <color auto="1"/>
      </font>
      <numFmt numFmtId="30" formatCode="@"/>
      <fill>
        <patternFill patternType="solid">
          <bgColor theme="6" tint="0.39997558519241921"/>
        </patternFill>
      </fill>
      <alignment horizontal="center" vertical="center" readingOrder="0"/>
    </dxf>
  </rfmt>
  <rfmt sheetId="1" sqref="CEE43" start="0" length="0">
    <dxf>
      <font>
        <b val="0"/>
        <i/>
        <sz val="10"/>
        <color auto="1"/>
      </font>
      <numFmt numFmtId="30" formatCode="@"/>
      <fill>
        <patternFill patternType="solid">
          <bgColor theme="6" tint="0.39997558519241921"/>
        </patternFill>
      </fill>
      <alignment horizontal="center" vertical="center" readingOrder="0"/>
    </dxf>
  </rfmt>
  <rfmt sheetId="1" sqref="CEF43" start="0" length="0">
    <dxf>
      <font>
        <b val="0"/>
        <i/>
        <sz val="10"/>
        <color auto="1"/>
      </font>
      <numFmt numFmtId="30" formatCode="@"/>
      <fill>
        <patternFill patternType="solid">
          <bgColor theme="6" tint="0.39997558519241921"/>
        </patternFill>
      </fill>
      <alignment horizontal="center" vertical="center" readingOrder="0"/>
    </dxf>
  </rfmt>
  <rfmt sheetId="1" sqref="CEG43" start="0" length="0">
    <dxf>
      <font>
        <b val="0"/>
        <i/>
        <sz val="10"/>
        <color auto="1"/>
      </font>
      <numFmt numFmtId="30" formatCode="@"/>
      <fill>
        <patternFill patternType="solid">
          <bgColor theme="6" tint="0.39997558519241921"/>
        </patternFill>
      </fill>
      <alignment horizontal="center" vertical="center" readingOrder="0"/>
    </dxf>
  </rfmt>
  <rfmt sheetId="1" sqref="CE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E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E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E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E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E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E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E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E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E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E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E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F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F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F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F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F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F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FR43" start="0" length="0">
    <dxf>
      <font>
        <b val="0"/>
        <i/>
        <sz val="10"/>
        <color auto="1"/>
      </font>
      <numFmt numFmtId="30" formatCode="@"/>
      <fill>
        <patternFill patternType="solid">
          <bgColor theme="6" tint="0.39997558519241921"/>
        </patternFill>
      </fill>
      <alignment horizontal="center" vertical="center" readingOrder="0"/>
    </dxf>
  </rfmt>
  <rfmt sheetId="1" sqref="CFS43" start="0" length="0">
    <dxf>
      <font>
        <b val="0"/>
        <i/>
        <sz val="10"/>
        <color auto="1"/>
      </font>
      <numFmt numFmtId="30" formatCode="@"/>
      <fill>
        <patternFill patternType="solid">
          <bgColor theme="6" tint="0.39997558519241921"/>
        </patternFill>
      </fill>
      <alignment horizontal="center" vertical="center" readingOrder="0"/>
    </dxf>
  </rfmt>
  <rfmt sheetId="1" sqref="CFT43" start="0" length="0">
    <dxf>
      <font>
        <b val="0"/>
        <i/>
        <sz val="10"/>
        <color auto="1"/>
      </font>
      <numFmt numFmtId="30" formatCode="@"/>
      <fill>
        <patternFill patternType="solid">
          <bgColor theme="6" tint="0.39997558519241921"/>
        </patternFill>
      </fill>
      <alignment horizontal="center" vertical="center" readingOrder="0"/>
    </dxf>
  </rfmt>
  <rfmt sheetId="1" sqref="CFU43" start="0" length="0">
    <dxf>
      <font>
        <b val="0"/>
        <i/>
        <sz val="10"/>
        <color auto="1"/>
      </font>
      <numFmt numFmtId="30" formatCode="@"/>
      <fill>
        <patternFill patternType="solid">
          <bgColor theme="6" tint="0.39997558519241921"/>
        </patternFill>
      </fill>
      <alignment horizontal="center" vertical="center" readingOrder="0"/>
    </dxf>
  </rfmt>
  <rfmt sheetId="1" sqref="CF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F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F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F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F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G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G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G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G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G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H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H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H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H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H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HF43" start="0" length="0">
    <dxf>
      <font>
        <b val="0"/>
        <i/>
        <sz val="10"/>
        <color auto="1"/>
      </font>
      <numFmt numFmtId="30" formatCode="@"/>
      <fill>
        <patternFill patternType="solid">
          <bgColor theme="6" tint="0.39997558519241921"/>
        </patternFill>
      </fill>
      <alignment horizontal="center" vertical="center" readingOrder="0"/>
    </dxf>
  </rfmt>
  <rfmt sheetId="1" sqref="CHG43" start="0" length="0">
    <dxf>
      <font>
        <b val="0"/>
        <i/>
        <sz val="10"/>
        <color auto="1"/>
      </font>
      <numFmt numFmtId="30" formatCode="@"/>
      <fill>
        <patternFill patternType="solid">
          <bgColor theme="6" tint="0.39997558519241921"/>
        </patternFill>
      </fill>
      <alignment horizontal="center" vertical="center" readingOrder="0"/>
    </dxf>
  </rfmt>
  <rfmt sheetId="1" sqref="CHH43" start="0" length="0">
    <dxf>
      <font>
        <b val="0"/>
        <i/>
        <sz val="10"/>
        <color auto="1"/>
      </font>
      <numFmt numFmtId="30" formatCode="@"/>
      <fill>
        <patternFill patternType="solid">
          <bgColor theme="6" tint="0.39997558519241921"/>
        </patternFill>
      </fill>
      <alignment horizontal="center" vertical="center" readingOrder="0"/>
    </dxf>
  </rfmt>
  <rfmt sheetId="1" sqref="CHI43" start="0" length="0">
    <dxf>
      <font>
        <b val="0"/>
        <i/>
        <sz val="10"/>
        <color auto="1"/>
      </font>
      <numFmt numFmtId="30" formatCode="@"/>
      <fill>
        <patternFill patternType="solid">
          <bgColor theme="6" tint="0.39997558519241921"/>
        </patternFill>
      </fill>
      <alignment horizontal="center" vertical="center" readingOrder="0"/>
    </dxf>
  </rfmt>
  <rfmt sheetId="1" sqref="CH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H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H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H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H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H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H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H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H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H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H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H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H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H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H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H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H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I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I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I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I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I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I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I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I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IT43" start="0" length="0">
    <dxf>
      <font>
        <b val="0"/>
        <i/>
        <sz val="10"/>
        <color auto="1"/>
      </font>
      <numFmt numFmtId="30" formatCode="@"/>
      <fill>
        <patternFill patternType="solid">
          <bgColor theme="6" tint="0.39997558519241921"/>
        </patternFill>
      </fill>
      <alignment horizontal="center" vertical="center" readingOrder="0"/>
    </dxf>
  </rfmt>
  <rfmt sheetId="1" sqref="CIU43" start="0" length="0">
    <dxf>
      <font>
        <b val="0"/>
        <i/>
        <sz val="10"/>
        <color auto="1"/>
      </font>
      <numFmt numFmtId="30" formatCode="@"/>
      <fill>
        <patternFill patternType="solid">
          <bgColor theme="6" tint="0.39997558519241921"/>
        </patternFill>
      </fill>
      <alignment horizontal="center" vertical="center" readingOrder="0"/>
    </dxf>
  </rfmt>
  <rfmt sheetId="1" sqref="CIV43" start="0" length="0">
    <dxf>
      <font>
        <b val="0"/>
        <i/>
        <sz val="10"/>
        <color auto="1"/>
      </font>
      <numFmt numFmtId="30" formatCode="@"/>
      <fill>
        <patternFill patternType="solid">
          <bgColor theme="6" tint="0.39997558519241921"/>
        </patternFill>
      </fill>
      <alignment horizontal="center" vertical="center" readingOrder="0"/>
    </dxf>
  </rfmt>
  <rfmt sheetId="1" sqref="CIW43" start="0" length="0">
    <dxf>
      <font>
        <b val="0"/>
        <i/>
        <sz val="10"/>
        <color auto="1"/>
      </font>
      <numFmt numFmtId="30" formatCode="@"/>
      <fill>
        <patternFill patternType="solid">
          <bgColor theme="6" tint="0.39997558519241921"/>
        </patternFill>
      </fill>
      <alignment horizontal="center" vertical="center" readingOrder="0"/>
    </dxf>
  </rfmt>
  <rfmt sheetId="1" sqref="CI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I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I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J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J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J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J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J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J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J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K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KH43" start="0" length="0">
    <dxf>
      <font>
        <b val="0"/>
        <i/>
        <sz val="10"/>
        <color auto="1"/>
      </font>
      <numFmt numFmtId="30" formatCode="@"/>
      <fill>
        <patternFill patternType="solid">
          <bgColor theme="6" tint="0.39997558519241921"/>
        </patternFill>
      </fill>
      <alignment horizontal="center" vertical="center" readingOrder="0"/>
    </dxf>
  </rfmt>
  <rfmt sheetId="1" sqref="CKI43" start="0" length="0">
    <dxf>
      <font>
        <b val="0"/>
        <i/>
        <sz val="10"/>
        <color auto="1"/>
      </font>
      <numFmt numFmtId="30" formatCode="@"/>
      <fill>
        <patternFill patternType="solid">
          <bgColor theme="6" tint="0.39997558519241921"/>
        </patternFill>
      </fill>
      <alignment horizontal="center" vertical="center" readingOrder="0"/>
    </dxf>
  </rfmt>
  <rfmt sheetId="1" sqref="CKJ43" start="0" length="0">
    <dxf>
      <font>
        <b val="0"/>
        <i/>
        <sz val="10"/>
        <color auto="1"/>
      </font>
      <numFmt numFmtId="30" formatCode="@"/>
      <fill>
        <patternFill patternType="solid">
          <bgColor theme="6" tint="0.39997558519241921"/>
        </patternFill>
      </fill>
      <alignment horizontal="center" vertical="center" readingOrder="0"/>
    </dxf>
  </rfmt>
  <rfmt sheetId="1" sqref="CKK43" start="0" length="0">
    <dxf>
      <font>
        <b val="0"/>
        <i/>
        <sz val="10"/>
        <color auto="1"/>
      </font>
      <numFmt numFmtId="30" formatCode="@"/>
      <fill>
        <patternFill patternType="solid">
          <bgColor theme="6" tint="0.39997558519241921"/>
        </patternFill>
      </fill>
      <alignment horizontal="center" vertical="center" readingOrder="0"/>
    </dxf>
  </rfmt>
  <rfmt sheetId="1" sqref="CK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K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K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K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K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K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K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K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K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K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K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K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K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L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L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LV43" start="0" length="0">
    <dxf>
      <font>
        <b val="0"/>
        <i/>
        <sz val="10"/>
        <color auto="1"/>
      </font>
      <numFmt numFmtId="30" formatCode="@"/>
      <fill>
        <patternFill patternType="solid">
          <bgColor theme="6" tint="0.39997558519241921"/>
        </patternFill>
      </fill>
      <alignment horizontal="center" vertical="center" readingOrder="0"/>
    </dxf>
  </rfmt>
  <rfmt sheetId="1" sqref="CLW43" start="0" length="0">
    <dxf>
      <font>
        <b val="0"/>
        <i/>
        <sz val="10"/>
        <color auto="1"/>
      </font>
      <numFmt numFmtId="30" formatCode="@"/>
      <fill>
        <patternFill patternType="solid">
          <bgColor theme="6" tint="0.39997558519241921"/>
        </patternFill>
      </fill>
      <alignment horizontal="center" vertical="center" readingOrder="0"/>
    </dxf>
  </rfmt>
  <rfmt sheetId="1" sqref="CLX43" start="0" length="0">
    <dxf>
      <font>
        <b val="0"/>
        <i/>
        <sz val="10"/>
        <color auto="1"/>
      </font>
      <numFmt numFmtId="30" formatCode="@"/>
      <fill>
        <patternFill patternType="solid">
          <bgColor theme="6" tint="0.39997558519241921"/>
        </patternFill>
      </fill>
      <alignment horizontal="center" vertical="center" readingOrder="0"/>
    </dxf>
  </rfmt>
  <rfmt sheetId="1" sqref="CLY43" start="0" length="0">
    <dxf>
      <font>
        <b val="0"/>
        <i/>
        <sz val="10"/>
        <color auto="1"/>
      </font>
      <numFmt numFmtId="30" formatCode="@"/>
      <fill>
        <patternFill patternType="solid">
          <bgColor theme="6" tint="0.39997558519241921"/>
        </patternFill>
      </fill>
      <alignment horizontal="center" vertical="center" readingOrder="0"/>
    </dxf>
  </rfmt>
  <rfmt sheetId="1" sqref="CL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M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M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M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M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M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M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M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M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M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M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M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N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NJ43" start="0" length="0">
    <dxf>
      <font>
        <b val="0"/>
        <i/>
        <sz val="10"/>
        <color auto="1"/>
      </font>
      <numFmt numFmtId="30" formatCode="@"/>
      <fill>
        <patternFill patternType="solid">
          <bgColor theme="6" tint="0.39997558519241921"/>
        </patternFill>
      </fill>
      <alignment horizontal="center" vertical="center" readingOrder="0"/>
    </dxf>
  </rfmt>
  <rfmt sheetId="1" sqref="CNK43" start="0" length="0">
    <dxf>
      <font>
        <b val="0"/>
        <i/>
        <sz val="10"/>
        <color auto="1"/>
      </font>
      <numFmt numFmtId="30" formatCode="@"/>
      <fill>
        <patternFill patternType="solid">
          <bgColor theme="6" tint="0.39997558519241921"/>
        </patternFill>
      </fill>
      <alignment horizontal="center" vertical="center" readingOrder="0"/>
    </dxf>
  </rfmt>
  <rfmt sheetId="1" sqref="CNL43" start="0" length="0">
    <dxf>
      <font>
        <b val="0"/>
        <i/>
        <sz val="10"/>
        <color auto="1"/>
      </font>
      <numFmt numFmtId="30" formatCode="@"/>
      <fill>
        <patternFill patternType="solid">
          <bgColor theme="6" tint="0.39997558519241921"/>
        </patternFill>
      </fill>
      <alignment horizontal="center" vertical="center" readingOrder="0"/>
    </dxf>
  </rfmt>
  <rfmt sheetId="1" sqref="CNM43" start="0" length="0">
    <dxf>
      <font>
        <b val="0"/>
        <i/>
        <sz val="10"/>
        <color auto="1"/>
      </font>
      <numFmt numFmtId="30" formatCode="@"/>
      <fill>
        <patternFill patternType="solid">
          <bgColor theme="6" tint="0.39997558519241921"/>
        </patternFill>
      </fill>
      <alignment horizontal="center" vertical="center" readingOrder="0"/>
    </dxf>
  </rfmt>
  <rfmt sheetId="1" sqref="CN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N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N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N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N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N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N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N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N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N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N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O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O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OX43" start="0" length="0">
    <dxf>
      <font>
        <b val="0"/>
        <i/>
        <sz val="10"/>
        <color auto="1"/>
      </font>
      <numFmt numFmtId="30" formatCode="@"/>
      <fill>
        <patternFill patternType="solid">
          <bgColor theme="6" tint="0.39997558519241921"/>
        </patternFill>
      </fill>
      <alignment horizontal="center" vertical="center" readingOrder="0"/>
    </dxf>
  </rfmt>
  <rfmt sheetId="1" sqref="COY43" start="0" length="0">
    <dxf>
      <font>
        <b val="0"/>
        <i/>
        <sz val="10"/>
        <color auto="1"/>
      </font>
      <numFmt numFmtId="30" formatCode="@"/>
      <fill>
        <patternFill patternType="solid">
          <bgColor theme="6" tint="0.39997558519241921"/>
        </patternFill>
      </fill>
      <alignment horizontal="center" vertical="center" readingOrder="0"/>
    </dxf>
  </rfmt>
  <rfmt sheetId="1" sqref="COZ43" start="0" length="0">
    <dxf>
      <font>
        <b val="0"/>
        <i/>
        <sz val="10"/>
        <color auto="1"/>
      </font>
      <numFmt numFmtId="30" formatCode="@"/>
      <fill>
        <patternFill patternType="solid">
          <bgColor theme="6" tint="0.39997558519241921"/>
        </patternFill>
      </fill>
      <alignment horizontal="center" vertical="center" readingOrder="0"/>
    </dxf>
  </rfmt>
  <rfmt sheetId="1" sqref="CPA43" start="0" length="0">
    <dxf>
      <font>
        <b val="0"/>
        <i/>
        <sz val="10"/>
        <color auto="1"/>
      </font>
      <numFmt numFmtId="30" formatCode="@"/>
      <fill>
        <patternFill patternType="solid">
          <bgColor theme="6" tint="0.39997558519241921"/>
        </patternFill>
      </fill>
      <alignment horizontal="center" vertical="center" readingOrder="0"/>
    </dxf>
  </rfmt>
  <rfmt sheetId="1" sqref="CP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P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P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P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P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P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P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P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P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P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P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P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Q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QL43" start="0" length="0">
    <dxf>
      <font>
        <b val="0"/>
        <i/>
        <sz val="10"/>
        <color auto="1"/>
      </font>
      <numFmt numFmtId="30" formatCode="@"/>
      <fill>
        <patternFill patternType="solid">
          <bgColor theme="6" tint="0.39997558519241921"/>
        </patternFill>
      </fill>
      <alignment horizontal="center" vertical="center" readingOrder="0"/>
    </dxf>
  </rfmt>
  <rfmt sheetId="1" sqref="CQM43" start="0" length="0">
    <dxf>
      <font>
        <b val="0"/>
        <i/>
        <sz val="10"/>
        <color auto="1"/>
      </font>
      <numFmt numFmtId="30" formatCode="@"/>
      <fill>
        <patternFill patternType="solid">
          <bgColor theme="6" tint="0.39997558519241921"/>
        </patternFill>
      </fill>
      <alignment horizontal="center" vertical="center" readingOrder="0"/>
    </dxf>
  </rfmt>
  <rfmt sheetId="1" sqref="CQN43" start="0" length="0">
    <dxf>
      <font>
        <b val="0"/>
        <i/>
        <sz val="10"/>
        <color auto="1"/>
      </font>
      <numFmt numFmtId="30" formatCode="@"/>
      <fill>
        <patternFill patternType="solid">
          <bgColor theme="6" tint="0.39997558519241921"/>
        </patternFill>
      </fill>
      <alignment horizontal="center" vertical="center" readingOrder="0"/>
    </dxf>
  </rfmt>
  <rfmt sheetId="1" sqref="CQO43" start="0" length="0">
    <dxf>
      <font>
        <b val="0"/>
        <i/>
        <sz val="10"/>
        <color auto="1"/>
      </font>
      <numFmt numFmtId="30" formatCode="@"/>
      <fill>
        <patternFill patternType="solid">
          <bgColor theme="6" tint="0.39997558519241921"/>
        </patternFill>
      </fill>
      <alignment horizontal="center" vertical="center" readingOrder="0"/>
    </dxf>
  </rfmt>
  <rfmt sheetId="1" sqref="CQ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Q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Q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Q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Q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Q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Q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Q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Q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Q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Q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R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R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RZ43" start="0" length="0">
    <dxf>
      <font>
        <b val="0"/>
        <i/>
        <sz val="10"/>
        <color auto="1"/>
      </font>
      <numFmt numFmtId="30" formatCode="@"/>
      <fill>
        <patternFill patternType="solid">
          <bgColor theme="6" tint="0.39997558519241921"/>
        </patternFill>
      </fill>
      <alignment horizontal="center" vertical="center" readingOrder="0"/>
    </dxf>
  </rfmt>
  <rfmt sheetId="1" sqref="CSA43" start="0" length="0">
    <dxf>
      <font>
        <b val="0"/>
        <i/>
        <sz val="10"/>
        <color auto="1"/>
      </font>
      <numFmt numFmtId="30" formatCode="@"/>
      <fill>
        <patternFill patternType="solid">
          <bgColor theme="6" tint="0.39997558519241921"/>
        </patternFill>
      </fill>
      <alignment horizontal="center" vertical="center" readingOrder="0"/>
    </dxf>
  </rfmt>
  <rfmt sheetId="1" sqref="CSB43" start="0" length="0">
    <dxf>
      <font>
        <b val="0"/>
        <i/>
        <sz val="10"/>
        <color auto="1"/>
      </font>
      <numFmt numFmtId="30" formatCode="@"/>
      <fill>
        <patternFill patternType="solid">
          <bgColor theme="6" tint="0.39997558519241921"/>
        </patternFill>
      </fill>
      <alignment horizontal="center" vertical="center" readingOrder="0"/>
    </dxf>
  </rfmt>
  <rfmt sheetId="1" sqref="CSC43" start="0" length="0">
    <dxf>
      <font>
        <b val="0"/>
        <i/>
        <sz val="10"/>
        <color auto="1"/>
      </font>
      <numFmt numFmtId="30" formatCode="@"/>
      <fill>
        <patternFill patternType="solid">
          <bgColor theme="6" tint="0.39997558519241921"/>
        </patternFill>
      </fill>
      <alignment horizontal="center" vertical="center" readingOrder="0"/>
    </dxf>
  </rfmt>
  <rfmt sheetId="1" sqref="CS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S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S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S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S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S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S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S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S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S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S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S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T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T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TN43" start="0" length="0">
    <dxf>
      <font>
        <b val="0"/>
        <i/>
        <sz val="10"/>
        <color auto="1"/>
      </font>
      <numFmt numFmtId="30" formatCode="@"/>
      <fill>
        <patternFill patternType="solid">
          <bgColor theme="6" tint="0.39997558519241921"/>
        </patternFill>
      </fill>
      <alignment horizontal="center" vertical="center" readingOrder="0"/>
    </dxf>
  </rfmt>
  <rfmt sheetId="1" sqref="CTO43" start="0" length="0">
    <dxf>
      <font>
        <b val="0"/>
        <i/>
        <sz val="10"/>
        <color auto="1"/>
      </font>
      <numFmt numFmtId="30" formatCode="@"/>
      <fill>
        <patternFill patternType="solid">
          <bgColor theme="6" tint="0.39997558519241921"/>
        </patternFill>
      </fill>
      <alignment horizontal="center" vertical="center" readingOrder="0"/>
    </dxf>
  </rfmt>
  <rfmt sheetId="1" sqref="CTP43" start="0" length="0">
    <dxf>
      <font>
        <b val="0"/>
        <i/>
        <sz val="10"/>
        <color auto="1"/>
      </font>
      <numFmt numFmtId="30" formatCode="@"/>
      <fill>
        <patternFill patternType="solid">
          <bgColor theme="6" tint="0.39997558519241921"/>
        </patternFill>
      </fill>
      <alignment horizontal="center" vertical="center" readingOrder="0"/>
    </dxf>
  </rfmt>
  <rfmt sheetId="1" sqref="CTQ43" start="0" length="0">
    <dxf>
      <font>
        <b val="0"/>
        <i/>
        <sz val="10"/>
        <color auto="1"/>
      </font>
      <numFmt numFmtId="30" formatCode="@"/>
      <fill>
        <patternFill patternType="solid">
          <bgColor theme="6" tint="0.39997558519241921"/>
        </patternFill>
      </fill>
      <alignment horizontal="center" vertical="center" readingOrder="0"/>
    </dxf>
  </rfmt>
  <rfmt sheetId="1" sqref="CT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T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T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T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T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T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T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T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T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U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U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U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VB43" start="0" length="0">
    <dxf>
      <font>
        <b val="0"/>
        <i/>
        <sz val="10"/>
        <color auto="1"/>
      </font>
      <numFmt numFmtId="30" formatCode="@"/>
      <fill>
        <patternFill patternType="solid">
          <bgColor theme="6" tint="0.39997558519241921"/>
        </patternFill>
      </fill>
      <alignment horizontal="center" vertical="center" readingOrder="0"/>
    </dxf>
  </rfmt>
  <rfmt sheetId="1" sqref="CVC43" start="0" length="0">
    <dxf>
      <font>
        <b val="0"/>
        <i/>
        <sz val="10"/>
        <color auto="1"/>
      </font>
      <numFmt numFmtId="30" formatCode="@"/>
      <fill>
        <patternFill patternType="solid">
          <bgColor theme="6" tint="0.39997558519241921"/>
        </patternFill>
      </fill>
      <alignment horizontal="center" vertical="center" readingOrder="0"/>
    </dxf>
  </rfmt>
  <rfmt sheetId="1" sqref="CVD43" start="0" length="0">
    <dxf>
      <font>
        <b val="0"/>
        <i/>
        <sz val="10"/>
        <color auto="1"/>
      </font>
      <numFmt numFmtId="30" formatCode="@"/>
      <fill>
        <patternFill patternType="solid">
          <bgColor theme="6" tint="0.39997558519241921"/>
        </patternFill>
      </fill>
      <alignment horizontal="center" vertical="center" readingOrder="0"/>
    </dxf>
  </rfmt>
  <rfmt sheetId="1" sqref="CVE43" start="0" length="0">
    <dxf>
      <font>
        <b val="0"/>
        <i/>
        <sz val="10"/>
        <color auto="1"/>
      </font>
      <numFmt numFmtId="30" formatCode="@"/>
      <fill>
        <patternFill patternType="solid">
          <bgColor theme="6" tint="0.39997558519241921"/>
        </patternFill>
      </fill>
      <alignment horizontal="center" vertical="center" readingOrder="0"/>
    </dxf>
  </rfmt>
  <rfmt sheetId="1" sqref="CV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V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V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V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V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V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V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V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V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V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V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V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W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W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W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W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WP43" start="0" length="0">
    <dxf>
      <font>
        <b val="0"/>
        <i/>
        <sz val="10"/>
        <color auto="1"/>
      </font>
      <numFmt numFmtId="30" formatCode="@"/>
      <fill>
        <patternFill patternType="solid">
          <bgColor theme="6" tint="0.39997558519241921"/>
        </patternFill>
      </fill>
      <alignment horizontal="center" vertical="center" readingOrder="0"/>
    </dxf>
  </rfmt>
  <rfmt sheetId="1" sqref="CWQ43" start="0" length="0">
    <dxf>
      <font>
        <b val="0"/>
        <i/>
        <sz val="10"/>
        <color auto="1"/>
      </font>
      <numFmt numFmtId="30" formatCode="@"/>
      <fill>
        <patternFill patternType="solid">
          <bgColor theme="6" tint="0.39997558519241921"/>
        </patternFill>
      </fill>
      <alignment horizontal="center" vertical="center" readingOrder="0"/>
    </dxf>
  </rfmt>
  <rfmt sheetId="1" sqref="CWR43" start="0" length="0">
    <dxf>
      <font>
        <b val="0"/>
        <i/>
        <sz val="10"/>
        <color auto="1"/>
      </font>
      <numFmt numFmtId="30" formatCode="@"/>
      <fill>
        <patternFill patternType="solid">
          <bgColor theme="6" tint="0.39997558519241921"/>
        </patternFill>
      </fill>
      <alignment horizontal="center" vertical="center" readingOrder="0"/>
    </dxf>
  </rfmt>
  <rfmt sheetId="1" sqref="CWS43" start="0" length="0">
    <dxf>
      <font>
        <b val="0"/>
        <i/>
        <sz val="10"/>
        <color auto="1"/>
      </font>
      <numFmt numFmtId="30" formatCode="@"/>
      <fill>
        <patternFill patternType="solid">
          <bgColor theme="6" tint="0.39997558519241921"/>
        </patternFill>
      </fill>
      <alignment horizontal="center" vertical="center" readingOrder="0"/>
    </dxf>
  </rfmt>
  <rfmt sheetId="1" sqref="CW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W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W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W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W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W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W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X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X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X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X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Y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Y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YD43" start="0" length="0">
    <dxf>
      <font>
        <b val="0"/>
        <i/>
        <sz val="10"/>
        <color auto="1"/>
      </font>
      <numFmt numFmtId="30" formatCode="@"/>
      <fill>
        <patternFill patternType="solid">
          <bgColor theme="6" tint="0.39997558519241921"/>
        </patternFill>
      </fill>
      <alignment horizontal="center" vertical="center" readingOrder="0"/>
    </dxf>
  </rfmt>
  <rfmt sheetId="1" sqref="CYE43" start="0" length="0">
    <dxf>
      <font>
        <b val="0"/>
        <i/>
        <sz val="10"/>
        <color auto="1"/>
      </font>
      <numFmt numFmtId="30" formatCode="@"/>
      <fill>
        <patternFill patternType="solid">
          <bgColor theme="6" tint="0.39997558519241921"/>
        </patternFill>
      </fill>
      <alignment horizontal="center" vertical="center" readingOrder="0"/>
    </dxf>
  </rfmt>
  <rfmt sheetId="1" sqref="CYF43" start="0" length="0">
    <dxf>
      <font>
        <b val="0"/>
        <i/>
        <sz val="10"/>
        <color auto="1"/>
      </font>
      <numFmt numFmtId="30" formatCode="@"/>
      <fill>
        <patternFill patternType="solid">
          <bgColor theme="6" tint="0.39997558519241921"/>
        </patternFill>
      </fill>
      <alignment horizontal="center" vertical="center" readingOrder="0"/>
    </dxf>
  </rfmt>
  <rfmt sheetId="1" sqref="CYG43" start="0" length="0">
    <dxf>
      <font>
        <b val="0"/>
        <i/>
        <sz val="10"/>
        <color auto="1"/>
      </font>
      <numFmt numFmtId="30" formatCode="@"/>
      <fill>
        <patternFill patternType="solid">
          <bgColor theme="6" tint="0.39997558519241921"/>
        </patternFill>
      </fill>
      <alignment horizontal="center" vertical="center" readingOrder="0"/>
    </dxf>
  </rfmt>
  <rfmt sheetId="1" sqref="CY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Y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Y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Y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Y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CY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CY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CY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Y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Y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Y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Y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Z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Z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Z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Z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CZ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CZ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ZR43" start="0" length="0">
    <dxf>
      <font>
        <b val="0"/>
        <i/>
        <sz val="10"/>
        <color auto="1"/>
      </font>
      <numFmt numFmtId="30" formatCode="@"/>
      <fill>
        <patternFill patternType="solid">
          <bgColor theme="6" tint="0.39997558519241921"/>
        </patternFill>
      </fill>
      <alignment horizontal="center" vertical="center" readingOrder="0"/>
    </dxf>
  </rfmt>
  <rfmt sheetId="1" sqref="CZS43" start="0" length="0">
    <dxf>
      <font>
        <b val="0"/>
        <i/>
        <sz val="10"/>
        <color auto="1"/>
      </font>
      <numFmt numFmtId="30" formatCode="@"/>
      <fill>
        <patternFill patternType="solid">
          <bgColor theme="6" tint="0.39997558519241921"/>
        </patternFill>
      </fill>
      <alignment horizontal="center" vertical="center" readingOrder="0"/>
    </dxf>
  </rfmt>
  <rfmt sheetId="1" sqref="CZT43" start="0" length="0">
    <dxf>
      <font>
        <b val="0"/>
        <i/>
        <sz val="10"/>
        <color auto="1"/>
      </font>
      <numFmt numFmtId="30" formatCode="@"/>
      <fill>
        <patternFill patternType="solid">
          <bgColor theme="6" tint="0.39997558519241921"/>
        </patternFill>
      </fill>
      <alignment horizontal="center" vertical="center" readingOrder="0"/>
    </dxf>
  </rfmt>
  <rfmt sheetId="1" sqref="CZU43" start="0" length="0">
    <dxf>
      <font>
        <b val="0"/>
        <i/>
        <sz val="10"/>
        <color auto="1"/>
      </font>
      <numFmt numFmtId="30" formatCode="@"/>
      <fill>
        <patternFill patternType="solid">
          <bgColor theme="6" tint="0.39997558519241921"/>
        </patternFill>
      </fill>
      <alignment horizontal="center" vertical="center" readingOrder="0"/>
    </dxf>
  </rfmt>
  <rfmt sheetId="1" sqref="CZ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Z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Z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CZ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CZ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A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A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A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A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A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B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B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B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B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B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BF43" start="0" length="0">
    <dxf>
      <font>
        <b val="0"/>
        <i/>
        <sz val="10"/>
        <color auto="1"/>
      </font>
      <numFmt numFmtId="30" formatCode="@"/>
      <fill>
        <patternFill patternType="solid">
          <bgColor theme="6" tint="0.39997558519241921"/>
        </patternFill>
      </fill>
      <alignment horizontal="center" vertical="center" readingOrder="0"/>
    </dxf>
  </rfmt>
  <rfmt sheetId="1" sqref="DBG43" start="0" length="0">
    <dxf>
      <font>
        <b val="0"/>
        <i/>
        <sz val="10"/>
        <color auto="1"/>
      </font>
      <numFmt numFmtId="30" formatCode="@"/>
      <fill>
        <patternFill patternType="solid">
          <bgColor theme="6" tint="0.39997558519241921"/>
        </patternFill>
      </fill>
      <alignment horizontal="center" vertical="center" readingOrder="0"/>
    </dxf>
  </rfmt>
  <rfmt sheetId="1" sqref="DBH43" start="0" length="0">
    <dxf>
      <font>
        <b val="0"/>
        <i/>
        <sz val="10"/>
        <color auto="1"/>
      </font>
      <numFmt numFmtId="30" formatCode="@"/>
      <fill>
        <patternFill patternType="solid">
          <bgColor theme="6" tint="0.39997558519241921"/>
        </patternFill>
      </fill>
      <alignment horizontal="center" vertical="center" readingOrder="0"/>
    </dxf>
  </rfmt>
  <rfmt sheetId="1" sqref="DBI43" start="0" length="0">
    <dxf>
      <font>
        <b val="0"/>
        <i/>
        <sz val="10"/>
        <color auto="1"/>
      </font>
      <numFmt numFmtId="30" formatCode="@"/>
      <fill>
        <patternFill patternType="solid">
          <bgColor theme="6" tint="0.39997558519241921"/>
        </patternFill>
      </fill>
      <alignment horizontal="center" vertical="center" readingOrder="0"/>
    </dxf>
  </rfmt>
  <rfmt sheetId="1" sqref="DB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B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B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B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B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B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B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B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B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B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B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B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B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B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B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B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B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C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C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C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C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C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C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C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C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CT43" start="0" length="0">
    <dxf>
      <font>
        <b val="0"/>
        <i/>
        <sz val="10"/>
        <color auto="1"/>
      </font>
      <numFmt numFmtId="30" formatCode="@"/>
      <fill>
        <patternFill patternType="solid">
          <bgColor theme="6" tint="0.39997558519241921"/>
        </patternFill>
      </fill>
      <alignment horizontal="center" vertical="center" readingOrder="0"/>
    </dxf>
  </rfmt>
  <rfmt sheetId="1" sqref="DCU43" start="0" length="0">
    <dxf>
      <font>
        <b val="0"/>
        <i/>
        <sz val="10"/>
        <color auto="1"/>
      </font>
      <numFmt numFmtId="30" formatCode="@"/>
      <fill>
        <patternFill patternType="solid">
          <bgColor theme="6" tint="0.39997558519241921"/>
        </patternFill>
      </fill>
      <alignment horizontal="center" vertical="center" readingOrder="0"/>
    </dxf>
  </rfmt>
  <rfmt sheetId="1" sqref="DCV43" start="0" length="0">
    <dxf>
      <font>
        <b val="0"/>
        <i/>
        <sz val="10"/>
        <color auto="1"/>
      </font>
      <numFmt numFmtId="30" formatCode="@"/>
      <fill>
        <patternFill patternType="solid">
          <bgColor theme="6" tint="0.39997558519241921"/>
        </patternFill>
      </fill>
      <alignment horizontal="center" vertical="center" readingOrder="0"/>
    </dxf>
  </rfmt>
  <rfmt sheetId="1" sqref="DCW43" start="0" length="0">
    <dxf>
      <font>
        <b val="0"/>
        <i/>
        <sz val="10"/>
        <color auto="1"/>
      </font>
      <numFmt numFmtId="30" formatCode="@"/>
      <fill>
        <patternFill patternType="solid">
          <bgColor theme="6" tint="0.39997558519241921"/>
        </patternFill>
      </fill>
      <alignment horizontal="center" vertical="center" readingOrder="0"/>
    </dxf>
  </rfmt>
  <rfmt sheetId="1" sqref="DC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C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C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D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D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D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D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D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D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D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E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EH43" start="0" length="0">
    <dxf>
      <font>
        <b val="0"/>
        <i/>
        <sz val="10"/>
        <color auto="1"/>
      </font>
      <numFmt numFmtId="30" formatCode="@"/>
      <fill>
        <patternFill patternType="solid">
          <bgColor theme="6" tint="0.39997558519241921"/>
        </patternFill>
      </fill>
      <alignment horizontal="center" vertical="center" readingOrder="0"/>
    </dxf>
  </rfmt>
  <rfmt sheetId="1" sqref="DEI43" start="0" length="0">
    <dxf>
      <font>
        <b val="0"/>
        <i/>
        <sz val="10"/>
        <color auto="1"/>
      </font>
      <numFmt numFmtId="30" formatCode="@"/>
      <fill>
        <patternFill patternType="solid">
          <bgColor theme="6" tint="0.39997558519241921"/>
        </patternFill>
      </fill>
      <alignment horizontal="center" vertical="center" readingOrder="0"/>
    </dxf>
  </rfmt>
  <rfmt sheetId="1" sqref="DEJ43" start="0" length="0">
    <dxf>
      <font>
        <b val="0"/>
        <i/>
        <sz val="10"/>
        <color auto="1"/>
      </font>
      <numFmt numFmtId="30" formatCode="@"/>
      <fill>
        <patternFill patternType="solid">
          <bgColor theme="6" tint="0.39997558519241921"/>
        </patternFill>
      </fill>
      <alignment horizontal="center" vertical="center" readingOrder="0"/>
    </dxf>
  </rfmt>
  <rfmt sheetId="1" sqref="DEK43" start="0" length="0">
    <dxf>
      <font>
        <b val="0"/>
        <i/>
        <sz val="10"/>
        <color auto="1"/>
      </font>
      <numFmt numFmtId="30" formatCode="@"/>
      <fill>
        <patternFill patternType="solid">
          <bgColor theme="6" tint="0.39997558519241921"/>
        </patternFill>
      </fill>
      <alignment horizontal="center" vertical="center" readingOrder="0"/>
    </dxf>
  </rfmt>
  <rfmt sheetId="1" sqref="DE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E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E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E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E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E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E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E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E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E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E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E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E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F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F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FV43" start="0" length="0">
    <dxf>
      <font>
        <b val="0"/>
        <i/>
        <sz val="10"/>
        <color auto="1"/>
      </font>
      <numFmt numFmtId="30" formatCode="@"/>
      <fill>
        <patternFill patternType="solid">
          <bgColor theme="6" tint="0.39997558519241921"/>
        </patternFill>
      </fill>
      <alignment horizontal="center" vertical="center" readingOrder="0"/>
    </dxf>
  </rfmt>
  <rfmt sheetId="1" sqref="DFW43" start="0" length="0">
    <dxf>
      <font>
        <b val="0"/>
        <i/>
        <sz val="10"/>
        <color auto="1"/>
      </font>
      <numFmt numFmtId="30" formatCode="@"/>
      <fill>
        <patternFill patternType="solid">
          <bgColor theme="6" tint="0.39997558519241921"/>
        </patternFill>
      </fill>
      <alignment horizontal="center" vertical="center" readingOrder="0"/>
    </dxf>
  </rfmt>
  <rfmt sheetId="1" sqref="DFX43" start="0" length="0">
    <dxf>
      <font>
        <b val="0"/>
        <i/>
        <sz val="10"/>
        <color auto="1"/>
      </font>
      <numFmt numFmtId="30" formatCode="@"/>
      <fill>
        <patternFill patternType="solid">
          <bgColor theme="6" tint="0.39997558519241921"/>
        </patternFill>
      </fill>
      <alignment horizontal="center" vertical="center" readingOrder="0"/>
    </dxf>
  </rfmt>
  <rfmt sheetId="1" sqref="DFY43" start="0" length="0">
    <dxf>
      <font>
        <b val="0"/>
        <i/>
        <sz val="10"/>
        <color auto="1"/>
      </font>
      <numFmt numFmtId="30" formatCode="@"/>
      <fill>
        <patternFill patternType="solid">
          <bgColor theme="6" tint="0.39997558519241921"/>
        </patternFill>
      </fill>
      <alignment horizontal="center" vertical="center" readingOrder="0"/>
    </dxf>
  </rfmt>
  <rfmt sheetId="1" sqref="DF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G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G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G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G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G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G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G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G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G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G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G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G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G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G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G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H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HJ43" start="0" length="0">
    <dxf>
      <font>
        <b val="0"/>
        <i/>
        <sz val="10"/>
        <color auto="1"/>
      </font>
      <numFmt numFmtId="30" formatCode="@"/>
      <fill>
        <patternFill patternType="solid">
          <bgColor theme="6" tint="0.39997558519241921"/>
        </patternFill>
      </fill>
      <alignment horizontal="center" vertical="center" readingOrder="0"/>
    </dxf>
  </rfmt>
  <rfmt sheetId="1" sqref="DHK43" start="0" length="0">
    <dxf>
      <font>
        <b val="0"/>
        <i/>
        <sz val="10"/>
        <color auto="1"/>
      </font>
      <numFmt numFmtId="30" formatCode="@"/>
      <fill>
        <patternFill patternType="solid">
          <bgColor theme="6" tint="0.39997558519241921"/>
        </patternFill>
      </fill>
      <alignment horizontal="center" vertical="center" readingOrder="0"/>
    </dxf>
  </rfmt>
  <rfmt sheetId="1" sqref="DHL43" start="0" length="0">
    <dxf>
      <font>
        <b val="0"/>
        <i/>
        <sz val="10"/>
        <color auto="1"/>
      </font>
      <numFmt numFmtId="30" formatCode="@"/>
      <fill>
        <patternFill patternType="solid">
          <bgColor theme="6" tint="0.39997558519241921"/>
        </patternFill>
      </fill>
      <alignment horizontal="center" vertical="center" readingOrder="0"/>
    </dxf>
  </rfmt>
  <rfmt sheetId="1" sqref="DHM43" start="0" length="0">
    <dxf>
      <font>
        <b val="0"/>
        <i/>
        <sz val="10"/>
        <color auto="1"/>
      </font>
      <numFmt numFmtId="30" formatCode="@"/>
      <fill>
        <patternFill patternType="solid">
          <bgColor theme="6" tint="0.39997558519241921"/>
        </patternFill>
      </fill>
      <alignment horizontal="center" vertical="center" readingOrder="0"/>
    </dxf>
  </rfmt>
  <rfmt sheetId="1" sqref="DH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H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H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H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H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H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H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H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H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H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H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I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I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IX43" start="0" length="0">
    <dxf>
      <font>
        <b val="0"/>
        <i/>
        <sz val="10"/>
        <color auto="1"/>
      </font>
      <numFmt numFmtId="30" formatCode="@"/>
      <fill>
        <patternFill patternType="solid">
          <bgColor theme="6" tint="0.39997558519241921"/>
        </patternFill>
      </fill>
      <alignment horizontal="center" vertical="center" readingOrder="0"/>
    </dxf>
  </rfmt>
  <rfmt sheetId="1" sqref="DIY43" start="0" length="0">
    <dxf>
      <font>
        <b val="0"/>
        <i/>
        <sz val="10"/>
        <color auto="1"/>
      </font>
      <numFmt numFmtId="30" formatCode="@"/>
      <fill>
        <patternFill patternType="solid">
          <bgColor theme="6" tint="0.39997558519241921"/>
        </patternFill>
      </fill>
      <alignment horizontal="center" vertical="center" readingOrder="0"/>
    </dxf>
  </rfmt>
  <rfmt sheetId="1" sqref="DIZ43" start="0" length="0">
    <dxf>
      <font>
        <b val="0"/>
        <i/>
        <sz val="10"/>
        <color auto="1"/>
      </font>
      <numFmt numFmtId="30" formatCode="@"/>
      <fill>
        <patternFill patternType="solid">
          <bgColor theme="6" tint="0.39997558519241921"/>
        </patternFill>
      </fill>
      <alignment horizontal="center" vertical="center" readingOrder="0"/>
    </dxf>
  </rfmt>
  <rfmt sheetId="1" sqref="DJA43" start="0" length="0">
    <dxf>
      <font>
        <b val="0"/>
        <i/>
        <sz val="10"/>
        <color auto="1"/>
      </font>
      <numFmt numFmtId="30" formatCode="@"/>
      <fill>
        <patternFill patternType="solid">
          <bgColor theme="6" tint="0.39997558519241921"/>
        </patternFill>
      </fill>
      <alignment horizontal="center" vertical="center" readingOrder="0"/>
    </dxf>
  </rfmt>
  <rfmt sheetId="1" sqref="DJ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J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J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J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J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J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J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J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J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J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J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J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J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J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K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KL43" start="0" length="0">
    <dxf>
      <font>
        <b val="0"/>
        <i/>
        <sz val="10"/>
        <color auto="1"/>
      </font>
      <numFmt numFmtId="30" formatCode="@"/>
      <fill>
        <patternFill patternType="solid">
          <bgColor theme="6" tint="0.39997558519241921"/>
        </patternFill>
      </fill>
      <alignment horizontal="center" vertical="center" readingOrder="0"/>
    </dxf>
  </rfmt>
  <rfmt sheetId="1" sqref="DKM43" start="0" length="0">
    <dxf>
      <font>
        <b val="0"/>
        <i/>
        <sz val="10"/>
        <color auto="1"/>
      </font>
      <numFmt numFmtId="30" formatCode="@"/>
      <fill>
        <patternFill patternType="solid">
          <bgColor theme="6" tint="0.39997558519241921"/>
        </patternFill>
      </fill>
      <alignment horizontal="center" vertical="center" readingOrder="0"/>
    </dxf>
  </rfmt>
  <rfmt sheetId="1" sqref="DKN43" start="0" length="0">
    <dxf>
      <font>
        <b val="0"/>
        <i/>
        <sz val="10"/>
        <color auto="1"/>
      </font>
      <numFmt numFmtId="30" formatCode="@"/>
      <fill>
        <patternFill patternType="solid">
          <bgColor theme="6" tint="0.39997558519241921"/>
        </patternFill>
      </fill>
      <alignment horizontal="center" vertical="center" readingOrder="0"/>
    </dxf>
  </rfmt>
  <rfmt sheetId="1" sqref="DKO43" start="0" length="0">
    <dxf>
      <font>
        <b val="0"/>
        <i/>
        <sz val="10"/>
        <color auto="1"/>
      </font>
      <numFmt numFmtId="30" formatCode="@"/>
      <fill>
        <patternFill patternType="solid">
          <bgColor theme="6" tint="0.39997558519241921"/>
        </patternFill>
      </fill>
      <alignment horizontal="center" vertical="center" readingOrder="0"/>
    </dxf>
  </rfmt>
  <rfmt sheetId="1" sqref="DK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K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K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K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K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K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K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K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K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K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K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L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L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LZ43" start="0" length="0">
    <dxf>
      <font>
        <b val="0"/>
        <i/>
        <sz val="10"/>
        <color auto="1"/>
      </font>
      <numFmt numFmtId="30" formatCode="@"/>
      <fill>
        <patternFill patternType="solid">
          <bgColor theme="6" tint="0.39997558519241921"/>
        </patternFill>
      </fill>
      <alignment horizontal="center" vertical="center" readingOrder="0"/>
    </dxf>
  </rfmt>
  <rfmt sheetId="1" sqref="DMA43" start="0" length="0">
    <dxf>
      <font>
        <b val="0"/>
        <i/>
        <sz val="10"/>
        <color auto="1"/>
      </font>
      <numFmt numFmtId="30" formatCode="@"/>
      <fill>
        <patternFill patternType="solid">
          <bgColor theme="6" tint="0.39997558519241921"/>
        </patternFill>
      </fill>
      <alignment horizontal="center" vertical="center" readingOrder="0"/>
    </dxf>
  </rfmt>
  <rfmt sheetId="1" sqref="DMB43" start="0" length="0">
    <dxf>
      <font>
        <b val="0"/>
        <i/>
        <sz val="10"/>
        <color auto="1"/>
      </font>
      <numFmt numFmtId="30" formatCode="@"/>
      <fill>
        <patternFill patternType="solid">
          <bgColor theme="6" tint="0.39997558519241921"/>
        </patternFill>
      </fill>
      <alignment horizontal="center" vertical="center" readingOrder="0"/>
    </dxf>
  </rfmt>
  <rfmt sheetId="1" sqref="DMC43" start="0" length="0">
    <dxf>
      <font>
        <b val="0"/>
        <i/>
        <sz val="10"/>
        <color auto="1"/>
      </font>
      <numFmt numFmtId="30" formatCode="@"/>
      <fill>
        <patternFill patternType="solid">
          <bgColor theme="6" tint="0.39997558519241921"/>
        </patternFill>
      </fill>
      <alignment horizontal="center" vertical="center" readingOrder="0"/>
    </dxf>
  </rfmt>
  <rfmt sheetId="1" sqref="DM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M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M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M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M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M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M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M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M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M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M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M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N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N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NN43" start="0" length="0">
    <dxf>
      <font>
        <b val="0"/>
        <i/>
        <sz val="10"/>
        <color auto="1"/>
      </font>
      <numFmt numFmtId="30" formatCode="@"/>
      <fill>
        <patternFill patternType="solid">
          <bgColor theme="6" tint="0.39997558519241921"/>
        </patternFill>
      </fill>
      <alignment horizontal="center" vertical="center" readingOrder="0"/>
    </dxf>
  </rfmt>
  <rfmt sheetId="1" sqref="DNO43" start="0" length="0">
    <dxf>
      <font>
        <b val="0"/>
        <i/>
        <sz val="10"/>
        <color auto="1"/>
      </font>
      <numFmt numFmtId="30" formatCode="@"/>
      <fill>
        <patternFill patternType="solid">
          <bgColor theme="6" tint="0.39997558519241921"/>
        </patternFill>
      </fill>
      <alignment horizontal="center" vertical="center" readingOrder="0"/>
    </dxf>
  </rfmt>
  <rfmt sheetId="1" sqref="DNP43" start="0" length="0">
    <dxf>
      <font>
        <b val="0"/>
        <i/>
        <sz val="10"/>
        <color auto="1"/>
      </font>
      <numFmt numFmtId="30" formatCode="@"/>
      <fill>
        <patternFill patternType="solid">
          <bgColor theme="6" tint="0.39997558519241921"/>
        </patternFill>
      </fill>
      <alignment horizontal="center" vertical="center" readingOrder="0"/>
    </dxf>
  </rfmt>
  <rfmt sheetId="1" sqref="DNQ43" start="0" length="0">
    <dxf>
      <font>
        <b val="0"/>
        <i/>
        <sz val="10"/>
        <color auto="1"/>
      </font>
      <numFmt numFmtId="30" formatCode="@"/>
      <fill>
        <patternFill patternType="solid">
          <bgColor theme="6" tint="0.39997558519241921"/>
        </patternFill>
      </fill>
      <alignment horizontal="center" vertical="center" readingOrder="0"/>
    </dxf>
  </rfmt>
  <rfmt sheetId="1" sqref="DN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N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N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N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N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N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N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N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N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O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O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O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PB43" start="0" length="0">
    <dxf>
      <font>
        <b val="0"/>
        <i/>
        <sz val="10"/>
        <color auto="1"/>
      </font>
      <numFmt numFmtId="30" formatCode="@"/>
      <fill>
        <patternFill patternType="solid">
          <bgColor theme="6" tint="0.39997558519241921"/>
        </patternFill>
      </fill>
      <alignment horizontal="center" vertical="center" readingOrder="0"/>
    </dxf>
  </rfmt>
  <rfmt sheetId="1" sqref="DPC43" start="0" length="0">
    <dxf>
      <font>
        <b val="0"/>
        <i/>
        <sz val="10"/>
        <color auto="1"/>
      </font>
      <numFmt numFmtId="30" formatCode="@"/>
      <fill>
        <patternFill patternType="solid">
          <bgColor theme="6" tint="0.39997558519241921"/>
        </patternFill>
      </fill>
      <alignment horizontal="center" vertical="center" readingOrder="0"/>
    </dxf>
  </rfmt>
  <rfmt sheetId="1" sqref="DPD43" start="0" length="0">
    <dxf>
      <font>
        <b val="0"/>
        <i/>
        <sz val="10"/>
        <color auto="1"/>
      </font>
      <numFmt numFmtId="30" formatCode="@"/>
      <fill>
        <patternFill patternType="solid">
          <bgColor theme="6" tint="0.39997558519241921"/>
        </patternFill>
      </fill>
      <alignment horizontal="center" vertical="center" readingOrder="0"/>
    </dxf>
  </rfmt>
  <rfmt sheetId="1" sqref="DPE43" start="0" length="0">
    <dxf>
      <font>
        <b val="0"/>
        <i/>
        <sz val="10"/>
        <color auto="1"/>
      </font>
      <numFmt numFmtId="30" formatCode="@"/>
      <fill>
        <patternFill patternType="solid">
          <bgColor theme="6" tint="0.39997558519241921"/>
        </patternFill>
      </fill>
      <alignment horizontal="center" vertical="center" readingOrder="0"/>
    </dxf>
  </rfmt>
  <rfmt sheetId="1" sqref="DP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P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P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P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P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P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P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P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P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P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P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P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Q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Q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Q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Q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QP43" start="0" length="0">
    <dxf>
      <font>
        <b val="0"/>
        <i/>
        <sz val="10"/>
        <color auto="1"/>
      </font>
      <numFmt numFmtId="30" formatCode="@"/>
      <fill>
        <patternFill patternType="solid">
          <bgColor theme="6" tint="0.39997558519241921"/>
        </patternFill>
      </fill>
      <alignment horizontal="center" vertical="center" readingOrder="0"/>
    </dxf>
  </rfmt>
  <rfmt sheetId="1" sqref="DQQ43" start="0" length="0">
    <dxf>
      <font>
        <b val="0"/>
        <i/>
        <sz val="10"/>
        <color auto="1"/>
      </font>
      <numFmt numFmtId="30" formatCode="@"/>
      <fill>
        <patternFill patternType="solid">
          <bgColor theme="6" tint="0.39997558519241921"/>
        </patternFill>
      </fill>
      <alignment horizontal="center" vertical="center" readingOrder="0"/>
    </dxf>
  </rfmt>
  <rfmt sheetId="1" sqref="DQR43" start="0" length="0">
    <dxf>
      <font>
        <b val="0"/>
        <i/>
        <sz val="10"/>
        <color auto="1"/>
      </font>
      <numFmt numFmtId="30" formatCode="@"/>
      <fill>
        <patternFill patternType="solid">
          <bgColor theme="6" tint="0.39997558519241921"/>
        </patternFill>
      </fill>
      <alignment horizontal="center" vertical="center" readingOrder="0"/>
    </dxf>
  </rfmt>
  <rfmt sheetId="1" sqref="DQS43" start="0" length="0">
    <dxf>
      <font>
        <b val="0"/>
        <i/>
        <sz val="10"/>
        <color auto="1"/>
      </font>
      <numFmt numFmtId="30" formatCode="@"/>
      <fill>
        <patternFill patternType="solid">
          <bgColor theme="6" tint="0.39997558519241921"/>
        </patternFill>
      </fill>
      <alignment horizontal="center" vertical="center" readingOrder="0"/>
    </dxf>
  </rfmt>
  <rfmt sheetId="1" sqref="DQ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Q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Q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Q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Q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Q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Q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R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R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R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R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S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S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SD43" start="0" length="0">
    <dxf>
      <font>
        <b val="0"/>
        <i/>
        <sz val="10"/>
        <color auto="1"/>
      </font>
      <numFmt numFmtId="30" formatCode="@"/>
      <fill>
        <patternFill patternType="solid">
          <bgColor theme="6" tint="0.39997558519241921"/>
        </patternFill>
      </fill>
      <alignment horizontal="center" vertical="center" readingOrder="0"/>
    </dxf>
  </rfmt>
  <rfmt sheetId="1" sqref="DSE43" start="0" length="0">
    <dxf>
      <font>
        <b val="0"/>
        <i/>
        <sz val="10"/>
        <color auto="1"/>
      </font>
      <numFmt numFmtId="30" formatCode="@"/>
      <fill>
        <patternFill patternType="solid">
          <bgColor theme="6" tint="0.39997558519241921"/>
        </patternFill>
      </fill>
      <alignment horizontal="center" vertical="center" readingOrder="0"/>
    </dxf>
  </rfmt>
  <rfmt sheetId="1" sqref="DSF43" start="0" length="0">
    <dxf>
      <font>
        <b val="0"/>
        <i/>
        <sz val="10"/>
        <color auto="1"/>
      </font>
      <numFmt numFmtId="30" formatCode="@"/>
      <fill>
        <patternFill patternType="solid">
          <bgColor theme="6" tint="0.39997558519241921"/>
        </patternFill>
      </fill>
      <alignment horizontal="center" vertical="center" readingOrder="0"/>
    </dxf>
  </rfmt>
  <rfmt sheetId="1" sqref="DSG43" start="0" length="0">
    <dxf>
      <font>
        <b val="0"/>
        <i/>
        <sz val="10"/>
        <color auto="1"/>
      </font>
      <numFmt numFmtId="30" formatCode="@"/>
      <fill>
        <patternFill patternType="solid">
          <bgColor theme="6" tint="0.39997558519241921"/>
        </patternFill>
      </fill>
      <alignment horizontal="center" vertical="center" readingOrder="0"/>
    </dxf>
  </rfmt>
  <rfmt sheetId="1" sqref="DS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S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S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S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S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S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S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S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S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S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S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S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T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T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T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T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T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T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TR43" start="0" length="0">
    <dxf>
      <font>
        <b val="0"/>
        <i/>
        <sz val="10"/>
        <color auto="1"/>
      </font>
      <numFmt numFmtId="30" formatCode="@"/>
      <fill>
        <patternFill patternType="solid">
          <bgColor theme="6" tint="0.39997558519241921"/>
        </patternFill>
      </fill>
      <alignment horizontal="center" vertical="center" readingOrder="0"/>
    </dxf>
  </rfmt>
  <rfmt sheetId="1" sqref="DTS43" start="0" length="0">
    <dxf>
      <font>
        <b val="0"/>
        <i/>
        <sz val="10"/>
        <color auto="1"/>
      </font>
      <numFmt numFmtId="30" formatCode="@"/>
      <fill>
        <patternFill patternType="solid">
          <bgColor theme="6" tint="0.39997558519241921"/>
        </patternFill>
      </fill>
      <alignment horizontal="center" vertical="center" readingOrder="0"/>
    </dxf>
  </rfmt>
  <rfmt sheetId="1" sqref="DTT43" start="0" length="0">
    <dxf>
      <font>
        <b val="0"/>
        <i/>
        <sz val="10"/>
        <color auto="1"/>
      </font>
      <numFmt numFmtId="30" formatCode="@"/>
      <fill>
        <patternFill patternType="solid">
          <bgColor theme="6" tint="0.39997558519241921"/>
        </patternFill>
      </fill>
      <alignment horizontal="center" vertical="center" readingOrder="0"/>
    </dxf>
  </rfmt>
  <rfmt sheetId="1" sqref="DTU43" start="0" length="0">
    <dxf>
      <font>
        <b val="0"/>
        <i/>
        <sz val="10"/>
        <color auto="1"/>
      </font>
      <numFmt numFmtId="30" formatCode="@"/>
      <fill>
        <patternFill patternType="solid">
          <bgColor theme="6" tint="0.39997558519241921"/>
        </patternFill>
      </fill>
      <alignment horizontal="center" vertical="center" readingOrder="0"/>
    </dxf>
  </rfmt>
  <rfmt sheetId="1" sqref="DT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T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T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T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T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U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U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U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U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U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V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V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V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V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V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VF43" start="0" length="0">
    <dxf>
      <font>
        <b val="0"/>
        <i/>
        <sz val="10"/>
        <color auto="1"/>
      </font>
      <numFmt numFmtId="30" formatCode="@"/>
      <fill>
        <patternFill patternType="solid">
          <bgColor theme="6" tint="0.39997558519241921"/>
        </patternFill>
      </fill>
      <alignment horizontal="center" vertical="center" readingOrder="0"/>
    </dxf>
  </rfmt>
  <rfmt sheetId="1" sqref="DVG43" start="0" length="0">
    <dxf>
      <font>
        <b val="0"/>
        <i/>
        <sz val="10"/>
        <color auto="1"/>
      </font>
      <numFmt numFmtId="30" formatCode="@"/>
      <fill>
        <patternFill patternType="solid">
          <bgColor theme="6" tint="0.39997558519241921"/>
        </patternFill>
      </fill>
      <alignment horizontal="center" vertical="center" readingOrder="0"/>
    </dxf>
  </rfmt>
  <rfmt sheetId="1" sqref="DVH43" start="0" length="0">
    <dxf>
      <font>
        <b val="0"/>
        <i/>
        <sz val="10"/>
        <color auto="1"/>
      </font>
      <numFmt numFmtId="30" formatCode="@"/>
      <fill>
        <patternFill patternType="solid">
          <bgColor theme="6" tint="0.39997558519241921"/>
        </patternFill>
      </fill>
      <alignment horizontal="center" vertical="center" readingOrder="0"/>
    </dxf>
  </rfmt>
  <rfmt sheetId="1" sqref="DVI43" start="0" length="0">
    <dxf>
      <font>
        <b val="0"/>
        <i/>
        <sz val="10"/>
        <color auto="1"/>
      </font>
      <numFmt numFmtId="30" formatCode="@"/>
      <fill>
        <patternFill patternType="solid">
          <bgColor theme="6" tint="0.39997558519241921"/>
        </patternFill>
      </fill>
      <alignment horizontal="center" vertical="center" readingOrder="0"/>
    </dxf>
  </rfmt>
  <rfmt sheetId="1" sqref="DV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V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V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V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V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V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V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V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V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V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V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V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V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V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V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V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V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W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W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W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W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W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W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W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W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WT43" start="0" length="0">
    <dxf>
      <font>
        <b val="0"/>
        <i/>
        <sz val="10"/>
        <color auto="1"/>
      </font>
      <numFmt numFmtId="30" formatCode="@"/>
      <fill>
        <patternFill patternType="solid">
          <bgColor theme="6" tint="0.39997558519241921"/>
        </patternFill>
      </fill>
      <alignment horizontal="center" vertical="center" readingOrder="0"/>
    </dxf>
  </rfmt>
  <rfmt sheetId="1" sqref="DWU43" start="0" length="0">
    <dxf>
      <font>
        <b val="0"/>
        <i/>
        <sz val="10"/>
        <color auto="1"/>
      </font>
      <numFmt numFmtId="30" formatCode="@"/>
      <fill>
        <patternFill patternType="solid">
          <bgColor theme="6" tint="0.39997558519241921"/>
        </patternFill>
      </fill>
      <alignment horizontal="center" vertical="center" readingOrder="0"/>
    </dxf>
  </rfmt>
  <rfmt sheetId="1" sqref="DWV43" start="0" length="0">
    <dxf>
      <font>
        <b val="0"/>
        <i/>
        <sz val="10"/>
        <color auto="1"/>
      </font>
      <numFmt numFmtId="30" formatCode="@"/>
      <fill>
        <patternFill patternType="solid">
          <bgColor theme="6" tint="0.39997558519241921"/>
        </patternFill>
      </fill>
      <alignment horizontal="center" vertical="center" readingOrder="0"/>
    </dxf>
  </rfmt>
  <rfmt sheetId="1" sqref="DWW43" start="0" length="0">
    <dxf>
      <font>
        <b val="0"/>
        <i/>
        <sz val="10"/>
        <color auto="1"/>
      </font>
      <numFmt numFmtId="30" formatCode="@"/>
      <fill>
        <patternFill patternType="solid">
          <bgColor theme="6" tint="0.39997558519241921"/>
        </patternFill>
      </fill>
      <alignment horizontal="center" vertical="center" readingOrder="0"/>
    </dxf>
  </rfmt>
  <rfmt sheetId="1" sqref="DW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W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W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X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X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X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X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X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X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X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Y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YH43" start="0" length="0">
    <dxf>
      <font>
        <b val="0"/>
        <i/>
        <sz val="10"/>
        <color auto="1"/>
      </font>
      <numFmt numFmtId="30" formatCode="@"/>
      <fill>
        <patternFill patternType="solid">
          <bgColor theme="6" tint="0.39997558519241921"/>
        </patternFill>
      </fill>
      <alignment horizontal="center" vertical="center" readingOrder="0"/>
    </dxf>
  </rfmt>
  <rfmt sheetId="1" sqref="DYI43" start="0" length="0">
    <dxf>
      <font>
        <b val="0"/>
        <i/>
        <sz val="10"/>
        <color auto="1"/>
      </font>
      <numFmt numFmtId="30" formatCode="@"/>
      <fill>
        <patternFill patternType="solid">
          <bgColor theme="6" tint="0.39997558519241921"/>
        </patternFill>
      </fill>
      <alignment horizontal="center" vertical="center" readingOrder="0"/>
    </dxf>
  </rfmt>
  <rfmt sheetId="1" sqref="DYJ43" start="0" length="0">
    <dxf>
      <font>
        <b val="0"/>
        <i/>
        <sz val="10"/>
        <color auto="1"/>
      </font>
      <numFmt numFmtId="30" formatCode="@"/>
      <fill>
        <patternFill patternType="solid">
          <bgColor theme="6" tint="0.39997558519241921"/>
        </patternFill>
      </fill>
      <alignment horizontal="center" vertical="center" readingOrder="0"/>
    </dxf>
  </rfmt>
  <rfmt sheetId="1" sqref="DYK43" start="0" length="0">
    <dxf>
      <font>
        <b val="0"/>
        <i/>
        <sz val="10"/>
        <color auto="1"/>
      </font>
      <numFmt numFmtId="30" formatCode="@"/>
      <fill>
        <patternFill patternType="solid">
          <bgColor theme="6" tint="0.39997558519241921"/>
        </patternFill>
      </fill>
      <alignment horizontal="center" vertical="center" readingOrder="0"/>
    </dxf>
  </rfmt>
  <rfmt sheetId="1" sqref="DY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Y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Y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DY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Y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Y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DY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Y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DY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DY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Y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Y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Y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DZ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DZ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DZV43" start="0" length="0">
    <dxf>
      <font>
        <b val="0"/>
        <i/>
        <sz val="10"/>
        <color auto="1"/>
      </font>
      <numFmt numFmtId="30" formatCode="@"/>
      <fill>
        <patternFill patternType="solid">
          <bgColor theme="6" tint="0.39997558519241921"/>
        </patternFill>
      </fill>
      <alignment horizontal="center" vertical="center" readingOrder="0"/>
    </dxf>
  </rfmt>
  <rfmt sheetId="1" sqref="DZW43" start="0" length="0">
    <dxf>
      <font>
        <b val="0"/>
        <i/>
        <sz val="10"/>
        <color auto="1"/>
      </font>
      <numFmt numFmtId="30" formatCode="@"/>
      <fill>
        <patternFill patternType="solid">
          <bgColor theme="6" tint="0.39997558519241921"/>
        </patternFill>
      </fill>
      <alignment horizontal="center" vertical="center" readingOrder="0"/>
    </dxf>
  </rfmt>
  <rfmt sheetId="1" sqref="DZX43" start="0" length="0">
    <dxf>
      <font>
        <b val="0"/>
        <i/>
        <sz val="10"/>
        <color auto="1"/>
      </font>
      <numFmt numFmtId="30" formatCode="@"/>
      <fill>
        <patternFill patternType="solid">
          <bgColor theme="6" tint="0.39997558519241921"/>
        </patternFill>
      </fill>
      <alignment horizontal="center" vertical="center" readingOrder="0"/>
    </dxf>
  </rfmt>
  <rfmt sheetId="1" sqref="DZY43" start="0" length="0">
    <dxf>
      <font>
        <b val="0"/>
        <i/>
        <sz val="10"/>
        <color auto="1"/>
      </font>
      <numFmt numFmtId="30" formatCode="@"/>
      <fill>
        <patternFill patternType="solid">
          <bgColor theme="6" tint="0.39997558519241921"/>
        </patternFill>
      </fill>
      <alignment horizontal="center" vertical="center" readingOrder="0"/>
    </dxf>
  </rfmt>
  <rfmt sheetId="1" sqref="DZ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A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A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A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A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A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A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A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A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A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A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A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A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A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A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A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B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BJ43" start="0" length="0">
    <dxf>
      <font>
        <b val="0"/>
        <i/>
        <sz val="10"/>
        <color auto="1"/>
      </font>
      <numFmt numFmtId="30" formatCode="@"/>
      <fill>
        <patternFill patternType="solid">
          <bgColor theme="6" tint="0.39997558519241921"/>
        </patternFill>
      </fill>
      <alignment horizontal="center" vertical="center" readingOrder="0"/>
    </dxf>
  </rfmt>
  <rfmt sheetId="1" sqref="EBK43" start="0" length="0">
    <dxf>
      <font>
        <b val="0"/>
        <i/>
        <sz val="10"/>
        <color auto="1"/>
      </font>
      <numFmt numFmtId="30" formatCode="@"/>
      <fill>
        <patternFill patternType="solid">
          <bgColor theme="6" tint="0.39997558519241921"/>
        </patternFill>
      </fill>
      <alignment horizontal="center" vertical="center" readingOrder="0"/>
    </dxf>
  </rfmt>
  <rfmt sheetId="1" sqref="EBL43" start="0" length="0">
    <dxf>
      <font>
        <b val="0"/>
        <i/>
        <sz val="10"/>
        <color auto="1"/>
      </font>
      <numFmt numFmtId="30" formatCode="@"/>
      <fill>
        <patternFill patternType="solid">
          <bgColor theme="6" tint="0.39997558519241921"/>
        </patternFill>
      </fill>
      <alignment horizontal="center" vertical="center" readingOrder="0"/>
    </dxf>
  </rfmt>
  <rfmt sheetId="1" sqref="EBM43" start="0" length="0">
    <dxf>
      <font>
        <b val="0"/>
        <i/>
        <sz val="10"/>
        <color auto="1"/>
      </font>
      <numFmt numFmtId="30" formatCode="@"/>
      <fill>
        <patternFill patternType="solid">
          <bgColor theme="6" tint="0.39997558519241921"/>
        </patternFill>
      </fill>
      <alignment horizontal="center" vertical="center" readingOrder="0"/>
    </dxf>
  </rfmt>
  <rfmt sheetId="1" sqref="EB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B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B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B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B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B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B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B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B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B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B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C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C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CX43" start="0" length="0">
    <dxf>
      <font>
        <b val="0"/>
        <i/>
        <sz val="10"/>
        <color auto="1"/>
      </font>
      <numFmt numFmtId="30" formatCode="@"/>
      <fill>
        <patternFill patternType="solid">
          <bgColor theme="6" tint="0.39997558519241921"/>
        </patternFill>
      </fill>
      <alignment horizontal="center" vertical="center" readingOrder="0"/>
    </dxf>
  </rfmt>
  <rfmt sheetId="1" sqref="ECY43" start="0" length="0">
    <dxf>
      <font>
        <b val="0"/>
        <i/>
        <sz val="10"/>
        <color auto="1"/>
      </font>
      <numFmt numFmtId="30" formatCode="@"/>
      <fill>
        <patternFill patternType="solid">
          <bgColor theme="6" tint="0.39997558519241921"/>
        </patternFill>
      </fill>
      <alignment horizontal="center" vertical="center" readingOrder="0"/>
    </dxf>
  </rfmt>
  <rfmt sheetId="1" sqref="ECZ43" start="0" length="0">
    <dxf>
      <font>
        <b val="0"/>
        <i/>
        <sz val="10"/>
        <color auto="1"/>
      </font>
      <numFmt numFmtId="30" formatCode="@"/>
      <fill>
        <patternFill patternType="solid">
          <bgColor theme="6" tint="0.39997558519241921"/>
        </patternFill>
      </fill>
      <alignment horizontal="center" vertical="center" readingOrder="0"/>
    </dxf>
  </rfmt>
  <rfmt sheetId="1" sqref="EDA43" start="0" length="0">
    <dxf>
      <font>
        <b val="0"/>
        <i/>
        <sz val="10"/>
        <color auto="1"/>
      </font>
      <numFmt numFmtId="30" formatCode="@"/>
      <fill>
        <patternFill patternType="solid">
          <bgColor theme="6" tint="0.39997558519241921"/>
        </patternFill>
      </fill>
      <alignment horizontal="center" vertical="center" readingOrder="0"/>
    </dxf>
  </rfmt>
  <rfmt sheetId="1" sqref="ED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D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D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D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D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D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D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D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D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D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D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D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D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D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E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EL43" start="0" length="0">
    <dxf>
      <font>
        <b val="0"/>
        <i/>
        <sz val="10"/>
        <color auto="1"/>
      </font>
      <numFmt numFmtId="30" formatCode="@"/>
      <fill>
        <patternFill patternType="solid">
          <bgColor theme="6" tint="0.39997558519241921"/>
        </patternFill>
      </fill>
      <alignment horizontal="center" vertical="center" readingOrder="0"/>
    </dxf>
  </rfmt>
  <rfmt sheetId="1" sqref="EEM43" start="0" length="0">
    <dxf>
      <font>
        <b val="0"/>
        <i/>
        <sz val="10"/>
        <color auto="1"/>
      </font>
      <numFmt numFmtId="30" formatCode="@"/>
      <fill>
        <patternFill patternType="solid">
          <bgColor theme="6" tint="0.39997558519241921"/>
        </patternFill>
      </fill>
      <alignment horizontal="center" vertical="center" readingOrder="0"/>
    </dxf>
  </rfmt>
  <rfmt sheetId="1" sqref="EEN43" start="0" length="0">
    <dxf>
      <font>
        <b val="0"/>
        <i/>
        <sz val="10"/>
        <color auto="1"/>
      </font>
      <numFmt numFmtId="30" formatCode="@"/>
      <fill>
        <patternFill patternType="solid">
          <bgColor theme="6" tint="0.39997558519241921"/>
        </patternFill>
      </fill>
      <alignment horizontal="center" vertical="center" readingOrder="0"/>
    </dxf>
  </rfmt>
  <rfmt sheetId="1" sqref="EEO43" start="0" length="0">
    <dxf>
      <font>
        <b val="0"/>
        <i/>
        <sz val="10"/>
        <color auto="1"/>
      </font>
      <numFmt numFmtId="30" formatCode="@"/>
      <fill>
        <patternFill patternType="solid">
          <bgColor theme="6" tint="0.39997558519241921"/>
        </patternFill>
      </fill>
      <alignment horizontal="center" vertical="center" readingOrder="0"/>
    </dxf>
  </rfmt>
  <rfmt sheetId="1" sqref="EE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E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E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E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E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E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E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E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E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E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E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F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F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FZ43" start="0" length="0">
    <dxf>
      <font>
        <b val="0"/>
        <i/>
        <sz val="10"/>
        <color auto="1"/>
      </font>
      <numFmt numFmtId="30" formatCode="@"/>
      <fill>
        <patternFill patternType="solid">
          <bgColor theme="6" tint="0.39997558519241921"/>
        </patternFill>
      </fill>
      <alignment horizontal="center" vertical="center" readingOrder="0"/>
    </dxf>
  </rfmt>
  <rfmt sheetId="1" sqref="EGA43" start="0" length="0">
    <dxf>
      <font>
        <b val="0"/>
        <i/>
        <sz val="10"/>
        <color auto="1"/>
      </font>
      <numFmt numFmtId="30" formatCode="@"/>
      <fill>
        <patternFill patternType="solid">
          <bgColor theme="6" tint="0.39997558519241921"/>
        </patternFill>
      </fill>
      <alignment horizontal="center" vertical="center" readingOrder="0"/>
    </dxf>
  </rfmt>
  <rfmt sheetId="1" sqref="EGB43" start="0" length="0">
    <dxf>
      <font>
        <b val="0"/>
        <i/>
        <sz val="10"/>
        <color auto="1"/>
      </font>
      <numFmt numFmtId="30" formatCode="@"/>
      <fill>
        <patternFill patternType="solid">
          <bgColor theme="6" tint="0.39997558519241921"/>
        </patternFill>
      </fill>
      <alignment horizontal="center" vertical="center" readingOrder="0"/>
    </dxf>
  </rfmt>
  <rfmt sheetId="1" sqref="EGC43" start="0" length="0">
    <dxf>
      <font>
        <b val="0"/>
        <i/>
        <sz val="10"/>
        <color auto="1"/>
      </font>
      <numFmt numFmtId="30" formatCode="@"/>
      <fill>
        <patternFill patternType="solid">
          <bgColor theme="6" tint="0.39997558519241921"/>
        </patternFill>
      </fill>
      <alignment horizontal="center" vertical="center" readingOrder="0"/>
    </dxf>
  </rfmt>
  <rfmt sheetId="1" sqref="EG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G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G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G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G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G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G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G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G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G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G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G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H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H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HN43" start="0" length="0">
    <dxf>
      <font>
        <b val="0"/>
        <i/>
        <sz val="10"/>
        <color auto="1"/>
      </font>
      <numFmt numFmtId="30" formatCode="@"/>
      <fill>
        <patternFill patternType="solid">
          <bgColor theme="6" tint="0.39997558519241921"/>
        </patternFill>
      </fill>
      <alignment horizontal="center" vertical="center" readingOrder="0"/>
    </dxf>
  </rfmt>
  <rfmt sheetId="1" sqref="EHO43" start="0" length="0">
    <dxf>
      <font>
        <b val="0"/>
        <i/>
        <sz val="10"/>
        <color auto="1"/>
      </font>
      <numFmt numFmtId="30" formatCode="@"/>
      <fill>
        <patternFill patternType="solid">
          <bgColor theme="6" tint="0.39997558519241921"/>
        </patternFill>
      </fill>
      <alignment horizontal="center" vertical="center" readingOrder="0"/>
    </dxf>
  </rfmt>
  <rfmt sheetId="1" sqref="EHP43" start="0" length="0">
    <dxf>
      <font>
        <b val="0"/>
        <i/>
        <sz val="10"/>
        <color auto="1"/>
      </font>
      <numFmt numFmtId="30" formatCode="@"/>
      <fill>
        <patternFill patternType="solid">
          <bgColor theme="6" tint="0.39997558519241921"/>
        </patternFill>
      </fill>
      <alignment horizontal="center" vertical="center" readingOrder="0"/>
    </dxf>
  </rfmt>
  <rfmt sheetId="1" sqref="EHQ43" start="0" length="0">
    <dxf>
      <font>
        <b val="0"/>
        <i/>
        <sz val="10"/>
        <color auto="1"/>
      </font>
      <numFmt numFmtId="30" formatCode="@"/>
      <fill>
        <patternFill patternType="solid">
          <bgColor theme="6" tint="0.39997558519241921"/>
        </patternFill>
      </fill>
      <alignment horizontal="center" vertical="center" readingOrder="0"/>
    </dxf>
  </rfmt>
  <rfmt sheetId="1" sqref="EH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H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H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H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H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H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H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H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H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I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I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I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JB43" start="0" length="0">
    <dxf>
      <font>
        <b val="0"/>
        <i/>
        <sz val="10"/>
        <color auto="1"/>
      </font>
      <numFmt numFmtId="30" formatCode="@"/>
      <fill>
        <patternFill patternType="solid">
          <bgColor theme="6" tint="0.39997558519241921"/>
        </patternFill>
      </fill>
      <alignment horizontal="center" vertical="center" readingOrder="0"/>
    </dxf>
  </rfmt>
  <rfmt sheetId="1" sqref="EJC43" start="0" length="0">
    <dxf>
      <font>
        <b val="0"/>
        <i/>
        <sz val="10"/>
        <color auto="1"/>
      </font>
      <numFmt numFmtId="30" formatCode="@"/>
      <fill>
        <patternFill patternType="solid">
          <bgColor theme="6" tint="0.39997558519241921"/>
        </patternFill>
      </fill>
      <alignment horizontal="center" vertical="center" readingOrder="0"/>
    </dxf>
  </rfmt>
  <rfmt sheetId="1" sqref="EJD43" start="0" length="0">
    <dxf>
      <font>
        <b val="0"/>
        <i/>
        <sz val="10"/>
        <color auto="1"/>
      </font>
      <numFmt numFmtId="30" formatCode="@"/>
      <fill>
        <patternFill patternType="solid">
          <bgColor theme="6" tint="0.39997558519241921"/>
        </patternFill>
      </fill>
      <alignment horizontal="center" vertical="center" readingOrder="0"/>
    </dxf>
  </rfmt>
  <rfmt sheetId="1" sqref="EJE43" start="0" length="0">
    <dxf>
      <font>
        <b val="0"/>
        <i/>
        <sz val="10"/>
        <color auto="1"/>
      </font>
      <numFmt numFmtId="30" formatCode="@"/>
      <fill>
        <patternFill patternType="solid">
          <bgColor theme="6" tint="0.39997558519241921"/>
        </patternFill>
      </fill>
      <alignment horizontal="center" vertical="center" readingOrder="0"/>
    </dxf>
  </rfmt>
  <rfmt sheetId="1" sqref="EJ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J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J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J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J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J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J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J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J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J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J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J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K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K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K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K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KP43" start="0" length="0">
    <dxf>
      <font>
        <b val="0"/>
        <i/>
        <sz val="10"/>
        <color auto="1"/>
      </font>
      <numFmt numFmtId="30" formatCode="@"/>
      <fill>
        <patternFill patternType="solid">
          <bgColor theme="6" tint="0.39997558519241921"/>
        </patternFill>
      </fill>
      <alignment horizontal="center" vertical="center" readingOrder="0"/>
    </dxf>
  </rfmt>
  <rfmt sheetId="1" sqref="EKQ43" start="0" length="0">
    <dxf>
      <font>
        <b val="0"/>
        <i/>
        <sz val="10"/>
        <color auto="1"/>
      </font>
      <numFmt numFmtId="30" formatCode="@"/>
      <fill>
        <patternFill patternType="solid">
          <bgColor theme="6" tint="0.39997558519241921"/>
        </patternFill>
      </fill>
      <alignment horizontal="center" vertical="center" readingOrder="0"/>
    </dxf>
  </rfmt>
  <rfmt sheetId="1" sqref="EKR43" start="0" length="0">
    <dxf>
      <font>
        <b val="0"/>
        <i/>
        <sz val="10"/>
        <color auto="1"/>
      </font>
      <numFmt numFmtId="30" formatCode="@"/>
      <fill>
        <patternFill patternType="solid">
          <bgColor theme="6" tint="0.39997558519241921"/>
        </patternFill>
      </fill>
      <alignment horizontal="center" vertical="center" readingOrder="0"/>
    </dxf>
  </rfmt>
  <rfmt sheetId="1" sqref="EKS43" start="0" length="0">
    <dxf>
      <font>
        <b val="0"/>
        <i/>
        <sz val="10"/>
        <color auto="1"/>
      </font>
      <numFmt numFmtId="30" formatCode="@"/>
      <fill>
        <patternFill patternType="solid">
          <bgColor theme="6" tint="0.39997558519241921"/>
        </patternFill>
      </fill>
      <alignment horizontal="center" vertical="center" readingOrder="0"/>
    </dxf>
  </rfmt>
  <rfmt sheetId="1" sqref="EK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K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K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K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K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K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K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L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L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L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L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M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M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MD43" start="0" length="0">
    <dxf>
      <font>
        <b val="0"/>
        <i/>
        <sz val="10"/>
        <color auto="1"/>
      </font>
      <numFmt numFmtId="30" formatCode="@"/>
      <fill>
        <patternFill patternType="solid">
          <bgColor theme="6" tint="0.39997558519241921"/>
        </patternFill>
      </fill>
      <alignment horizontal="center" vertical="center" readingOrder="0"/>
    </dxf>
  </rfmt>
  <rfmt sheetId="1" sqref="EME43" start="0" length="0">
    <dxf>
      <font>
        <b val="0"/>
        <i/>
        <sz val="10"/>
        <color auto="1"/>
      </font>
      <numFmt numFmtId="30" formatCode="@"/>
      <fill>
        <patternFill patternType="solid">
          <bgColor theme="6" tint="0.39997558519241921"/>
        </patternFill>
      </fill>
      <alignment horizontal="center" vertical="center" readingOrder="0"/>
    </dxf>
  </rfmt>
  <rfmt sheetId="1" sqref="EMF43" start="0" length="0">
    <dxf>
      <font>
        <b val="0"/>
        <i/>
        <sz val="10"/>
        <color auto="1"/>
      </font>
      <numFmt numFmtId="30" formatCode="@"/>
      <fill>
        <patternFill patternType="solid">
          <bgColor theme="6" tint="0.39997558519241921"/>
        </patternFill>
      </fill>
      <alignment horizontal="center" vertical="center" readingOrder="0"/>
    </dxf>
  </rfmt>
  <rfmt sheetId="1" sqref="EMG43" start="0" length="0">
    <dxf>
      <font>
        <b val="0"/>
        <i/>
        <sz val="10"/>
        <color auto="1"/>
      </font>
      <numFmt numFmtId="30" formatCode="@"/>
      <fill>
        <patternFill patternType="solid">
          <bgColor theme="6" tint="0.39997558519241921"/>
        </patternFill>
      </fill>
      <alignment horizontal="center" vertical="center" readingOrder="0"/>
    </dxf>
  </rfmt>
  <rfmt sheetId="1" sqref="EM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M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M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M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M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M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M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M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M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M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M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M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N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N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N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N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N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N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NR43" start="0" length="0">
    <dxf>
      <font>
        <b val="0"/>
        <i/>
        <sz val="10"/>
        <color auto="1"/>
      </font>
      <numFmt numFmtId="30" formatCode="@"/>
      <fill>
        <patternFill patternType="solid">
          <bgColor theme="6" tint="0.39997558519241921"/>
        </patternFill>
      </fill>
      <alignment horizontal="center" vertical="center" readingOrder="0"/>
    </dxf>
  </rfmt>
  <rfmt sheetId="1" sqref="ENS43" start="0" length="0">
    <dxf>
      <font>
        <b val="0"/>
        <i/>
        <sz val="10"/>
        <color auto="1"/>
      </font>
      <numFmt numFmtId="30" formatCode="@"/>
      <fill>
        <patternFill patternType="solid">
          <bgColor theme="6" tint="0.39997558519241921"/>
        </patternFill>
      </fill>
      <alignment horizontal="center" vertical="center" readingOrder="0"/>
    </dxf>
  </rfmt>
  <rfmt sheetId="1" sqref="ENT43" start="0" length="0">
    <dxf>
      <font>
        <b val="0"/>
        <i/>
        <sz val="10"/>
        <color auto="1"/>
      </font>
      <numFmt numFmtId="30" formatCode="@"/>
      <fill>
        <patternFill patternType="solid">
          <bgColor theme="6" tint="0.39997558519241921"/>
        </patternFill>
      </fill>
      <alignment horizontal="center" vertical="center" readingOrder="0"/>
    </dxf>
  </rfmt>
  <rfmt sheetId="1" sqref="ENU43" start="0" length="0">
    <dxf>
      <font>
        <b val="0"/>
        <i/>
        <sz val="10"/>
        <color auto="1"/>
      </font>
      <numFmt numFmtId="30" formatCode="@"/>
      <fill>
        <patternFill patternType="solid">
          <bgColor theme="6" tint="0.39997558519241921"/>
        </patternFill>
      </fill>
      <alignment horizontal="center" vertical="center" readingOrder="0"/>
    </dxf>
  </rfmt>
  <rfmt sheetId="1" sqref="EN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N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N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N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N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O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O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O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O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O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P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P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P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P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P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PF43" start="0" length="0">
    <dxf>
      <font>
        <b val="0"/>
        <i/>
        <sz val="10"/>
        <color auto="1"/>
      </font>
      <numFmt numFmtId="30" formatCode="@"/>
      <fill>
        <patternFill patternType="solid">
          <bgColor theme="6" tint="0.39997558519241921"/>
        </patternFill>
      </fill>
      <alignment horizontal="center" vertical="center" readingOrder="0"/>
    </dxf>
  </rfmt>
  <rfmt sheetId="1" sqref="EPG43" start="0" length="0">
    <dxf>
      <font>
        <b val="0"/>
        <i/>
        <sz val="10"/>
        <color auto="1"/>
      </font>
      <numFmt numFmtId="30" formatCode="@"/>
      <fill>
        <patternFill patternType="solid">
          <bgColor theme="6" tint="0.39997558519241921"/>
        </patternFill>
      </fill>
      <alignment horizontal="center" vertical="center" readingOrder="0"/>
    </dxf>
  </rfmt>
  <rfmt sheetId="1" sqref="EPH43" start="0" length="0">
    <dxf>
      <font>
        <b val="0"/>
        <i/>
        <sz val="10"/>
        <color auto="1"/>
      </font>
      <numFmt numFmtId="30" formatCode="@"/>
      <fill>
        <patternFill patternType="solid">
          <bgColor theme="6" tint="0.39997558519241921"/>
        </patternFill>
      </fill>
      <alignment horizontal="center" vertical="center" readingOrder="0"/>
    </dxf>
  </rfmt>
  <rfmt sheetId="1" sqref="EPI43" start="0" length="0">
    <dxf>
      <font>
        <b val="0"/>
        <i/>
        <sz val="10"/>
        <color auto="1"/>
      </font>
      <numFmt numFmtId="30" formatCode="@"/>
      <fill>
        <patternFill patternType="solid">
          <bgColor theme="6" tint="0.39997558519241921"/>
        </patternFill>
      </fill>
      <alignment horizontal="center" vertical="center" readingOrder="0"/>
    </dxf>
  </rfmt>
  <rfmt sheetId="1" sqref="EP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P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P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P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P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P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P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P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P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P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P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P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P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P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P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P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P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Q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Q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Q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Q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Q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Q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Q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Q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QT43" start="0" length="0">
    <dxf>
      <font>
        <b val="0"/>
        <i/>
        <sz val="10"/>
        <color auto="1"/>
      </font>
      <numFmt numFmtId="30" formatCode="@"/>
      <fill>
        <patternFill patternType="solid">
          <bgColor theme="6" tint="0.39997558519241921"/>
        </patternFill>
      </fill>
      <alignment horizontal="center" vertical="center" readingOrder="0"/>
    </dxf>
  </rfmt>
  <rfmt sheetId="1" sqref="EQU43" start="0" length="0">
    <dxf>
      <font>
        <b val="0"/>
        <i/>
        <sz val="10"/>
        <color auto="1"/>
      </font>
      <numFmt numFmtId="30" formatCode="@"/>
      <fill>
        <patternFill patternType="solid">
          <bgColor theme="6" tint="0.39997558519241921"/>
        </patternFill>
      </fill>
      <alignment horizontal="center" vertical="center" readingOrder="0"/>
    </dxf>
  </rfmt>
  <rfmt sheetId="1" sqref="EQV43" start="0" length="0">
    <dxf>
      <font>
        <b val="0"/>
        <i/>
        <sz val="10"/>
        <color auto="1"/>
      </font>
      <numFmt numFmtId="30" formatCode="@"/>
      <fill>
        <patternFill patternType="solid">
          <bgColor theme="6" tint="0.39997558519241921"/>
        </patternFill>
      </fill>
      <alignment horizontal="center" vertical="center" readingOrder="0"/>
    </dxf>
  </rfmt>
  <rfmt sheetId="1" sqref="EQW43" start="0" length="0">
    <dxf>
      <font>
        <b val="0"/>
        <i/>
        <sz val="10"/>
        <color auto="1"/>
      </font>
      <numFmt numFmtId="30" formatCode="@"/>
      <fill>
        <patternFill patternType="solid">
          <bgColor theme="6" tint="0.39997558519241921"/>
        </patternFill>
      </fill>
      <alignment horizontal="center" vertical="center" readingOrder="0"/>
    </dxf>
  </rfmt>
  <rfmt sheetId="1" sqref="EQ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Q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Q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R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R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R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R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R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R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R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S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SH43" start="0" length="0">
    <dxf>
      <font>
        <b val="0"/>
        <i/>
        <sz val="10"/>
        <color auto="1"/>
      </font>
      <numFmt numFmtId="30" formatCode="@"/>
      <fill>
        <patternFill patternType="solid">
          <bgColor theme="6" tint="0.39997558519241921"/>
        </patternFill>
      </fill>
      <alignment horizontal="center" vertical="center" readingOrder="0"/>
    </dxf>
  </rfmt>
  <rfmt sheetId="1" sqref="ESI43" start="0" length="0">
    <dxf>
      <font>
        <b val="0"/>
        <i/>
        <sz val="10"/>
        <color auto="1"/>
      </font>
      <numFmt numFmtId="30" formatCode="@"/>
      <fill>
        <patternFill patternType="solid">
          <bgColor theme="6" tint="0.39997558519241921"/>
        </patternFill>
      </fill>
      <alignment horizontal="center" vertical="center" readingOrder="0"/>
    </dxf>
  </rfmt>
  <rfmt sheetId="1" sqref="ESJ43" start="0" length="0">
    <dxf>
      <font>
        <b val="0"/>
        <i/>
        <sz val="10"/>
        <color auto="1"/>
      </font>
      <numFmt numFmtId="30" formatCode="@"/>
      <fill>
        <patternFill patternType="solid">
          <bgColor theme="6" tint="0.39997558519241921"/>
        </patternFill>
      </fill>
      <alignment horizontal="center" vertical="center" readingOrder="0"/>
    </dxf>
  </rfmt>
  <rfmt sheetId="1" sqref="ESK43" start="0" length="0">
    <dxf>
      <font>
        <b val="0"/>
        <i/>
        <sz val="10"/>
        <color auto="1"/>
      </font>
      <numFmt numFmtId="30" formatCode="@"/>
      <fill>
        <patternFill patternType="solid">
          <bgColor theme="6" tint="0.39997558519241921"/>
        </patternFill>
      </fill>
      <alignment horizontal="center" vertical="center" readingOrder="0"/>
    </dxf>
  </rfmt>
  <rfmt sheetId="1" sqref="ES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S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S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S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S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S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S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S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S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S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S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S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S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T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T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TV43" start="0" length="0">
    <dxf>
      <font>
        <b val="0"/>
        <i/>
        <sz val="10"/>
        <color auto="1"/>
      </font>
      <numFmt numFmtId="30" formatCode="@"/>
      <fill>
        <patternFill patternType="solid">
          <bgColor theme="6" tint="0.39997558519241921"/>
        </patternFill>
      </fill>
      <alignment horizontal="center" vertical="center" readingOrder="0"/>
    </dxf>
  </rfmt>
  <rfmt sheetId="1" sqref="ETW43" start="0" length="0">
    <dxf>
      <font>
        <b val="0"/>
        <i/>
        <sz val="10"/>
        <color auto="1"/>
      </font>
      <numFmt numFmtId="30" formatCode="@"/>
      <fill>
        <patternFill patternType="solid">
          <bgColor theme="6" tint="0.39997558519241921"/>
        </patternFill>
      </fill>
      <alignment horizontal="center" vertical="center" readingOrder="0"/>
    </dxf>
  </rfmt>
  <rfmt sheetId="1" sqref="ETX43" start="0" length="0">
    <dxf>
      <font>
        <b val="0"/>
        <i/>
        <sz val="10"/>
        <color auto="1"/>
      </font>
      <numFmt numFmtId="30" formatCode="@"/>
      <fill>
        <patternFill patternType="solid">
          <bgColor theme="6" tint="0.39997558519241921"/>
        </patternFill>
      </fill>
      <alignment horizontal="center" vertical="center" readingOrder="0"/>
    </dxf>
  </rfmt>
  <rfmt sheetId="1" sqref="ETY43" start="0" length="0">
    <dxf>
      <font>
        <b val="0"/>
        <i/>
        <sz val="10"/>
        <color auto="1"/>
      </font>
      <numFmt numFmtId="30" formatCode="@"/>
      <fill>
        <patternFill patternType="solid">
          <bgColor theme="6" tint="0.39997558519241921"/>
        </patternFill>
      </fill>
      <alignment horizontal="center" vertical="center" readingOrder="0"/>
    </dxf>
  </rfmt>
  <rfmt sheetId="1" sqref="ET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U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U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U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U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U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U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U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U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U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U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U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U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U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U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U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V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VJ43" start="0" length="0">
    <dxf>
      <font>
        <b val="0"/>
        <i/>
        <sz val="10"/>
        <color auto="1"/>
      </font>
      <numFmt numFmtId="30" formatCode="@"/>
      <fill>
        <patternFill patternType="solid">
          <bgColor theme="6" tint="0.39997558519241921"/>
        </patternFill>
      </fill>
      <alignment horizontal="center" vertical="center" readingOrder="0"/>
    </dxf>
  </rfmt>
  <rfmt sheetId="1" sqref="EVK43" start="0" length="0">
    <dxf>
      <font>
        <b val="0"/>
        <i/>
        <sz val="10"/>
        <color auto="1"/>
      </font>
      <numFmt numFmtId="30" formatCode="@"/>
      <fill>
        <patternFill patternType="solid">
          <bgColor theme="6" tint="0.39997558519241921"/>
        </patternFill>
      </fill>
      <alignment horizontal="center" vertical="center" readingOrder="0"/>
    </dxf>
  </rfmt>
  <rfmt sheetId="1" sqref="EVL43" start="0" length="0">
    <dxf>
      <font>
        <b val="0"/>
        <i/>
        <sz val="10"/>
        <color auto="1"/>
      </font>
      <numFmt numFmtId="30" formatCode="@"/>
      <fill>
        <patternFill patternType="solid">
          <bgColor theme="6" tint="0.39997558519241921"/>
        </patternFill>
      </fill>
      <alignment horizontal="center" vertical="center" readingOrder="0"/>
    </dxf>
  </rfmt>
  <rfmt sheetId="1" sqref="EVM43" start="0" length="0">
    <dxf>
      <font>
        <b val="0"/>
        <i/>
        <sz val="10"/>
        <color auto="1"/>
      </font>
      <numFmt numFmtId="30" formatCode="@"/>
      <fill>
        <patternFill patternType="solid">
          <bgColor theme="6" tint="0.39997558519241921"/>
        </patternFill>
      </fill>
      <alignment horizontal="center" vertical="center" readingOrder="0"/>
    </dxf>
  </rfmt>
  <rfmt sheetId="1" sqref="EV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V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V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V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V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V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V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V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V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V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V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W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W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WX43" start="0" length="0">
    <dxf>
      <font>
        <b val="0"/>
        <i/>
        <sz val="10"/>
        <color auto="1"/>
      </font>
      <numFmt numFmtId="30" formatCode="@"/>
      <fill>
        <patternFill patternType="solid">
          <bgColor theme="6" tint="0.39997558519241921"/>
        </patternFill>
      </fill>
      <alignment horizontal="center" vertical="center" readingOrder="0"/>
    </dxf>
  </rfmt>
  <rfmt sheetId="1" sqref="EWY43" start="0" length="0">
    <dxf>
      <font>
        <b val="0"/>
        <i/>
        <sz val="10"/>
        <color auto="1"/>
      </font>
      <numFmt numFmtId="30" formatCode="@"/>
      <fill>
        <patternFill patternType="solid">
          <bgColor theme="6" tint="0.39997558519241921"/>
        </patternFill>
      </fill>
      <alignment horizontal="center" vertical="center" readingOrder="0"/>
    </dxf>
  </rfmt>
  <rfmt sheetId="1" sqref="EWZ43" start="0" length="0">
    <dxf>
      <font>
        <b val="0"/>
        <i/>
        <sz val="10"/>
        <color auto="1"/>
      </font>
      <numFmt numFmtId="30" formatCode="@"/>
      <fill>
        <patternFill patternType="solid">
          <bgColor theme="6" tint="0.39997558519241921"/>
        </patternFill>
      </fill>
      <alignment horizontal="center" vertical="center" readingOrder="0"/>
    </dxf>
  </rfmt>
  <rfmt sheetId="1" sqref="EXA43" start="0" length="0">
    <dxf>
      <font>
        <b val="0"/>
        <i/>
        <sz val="10"/>
        <color auto="1"/>
      </font>
      <numFmt numFmtId="30" formatCode="@"/>
      <fill>
        <patternFill patternType="solid">
          <bgColor theme="6" tint="0.39997558519241921"/>
        </patternFill>
      </fill>
      <alignment horizontal="center" vertical="center" readingOrder="0"/>
    </dxf>
  </rfmt>
  <rfmt sheetId="1" sqref="EX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X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X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X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X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X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X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X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X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X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X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X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X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X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Y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YL43" start="0" length="0">
    <dxf>
      <font>
        <b val="0"/>
        <i/>
        <sz val="10"/>
        <color auto="1"/>
      </font>
      <numFmt numFmtId="30" formatCode="@"/>
      <fill>
        <patternFill patternType="solid">
          <bgColor theme="6" tint="0.39997558519241921"/>
        </patternFill>
      </fill>
      <alignment horizontal="center" vertical="center" readingOrder="0"/>
    </dxf>
  </rfmt>
  <rfmt sheetId="1" sqref="EYM43" start="0" length="0">
    <dxf>
      <font>
        <b val="0"/>
        <i/>
        <sz val="10"/>
        <color auto="1"/>
      </font>
      <numFmt numFmtId="30" formatCode="@"/>
      <fill>
        <patternFill patternType="solid">
          <bgColor theme="6" tint="0.39997558519241921"/>
        </patternFill>
      </fill>
      <alignment horizontal="center" vertical="center" readingOrder="0"/>
    </dxf>
  </rfmt>
  <rfmt sheetId="1" sqref="EYN43" start="0" length="0">
    <dxf>
      <font>
        <b val="0"/>
        <i/>
        <sz val="10"/>
        <color auto="1"/>
      </font>
      <numFmt numFmtId="30" formatCode="@"/>
      <fill>
        <patternFill patternType="solid">
          <bgColor theme="6" tint="0.39997558519241921"/>
        </patternFill>
      </fill>
      <alignment horizontal="center" vertical="center" readingOrder="0"/>
    </dxf>
  </rfmt>
  <rfmt sheetId="1" sqref="EYO43" start="0" length="0">
    <dxf>
      <font>
        <b val="0"/>
        <i/>
        <sz val="10"/>
        <color auto="1"/>
      </font>
      <numFmt numFmtId="30" formatCode="@"/>
      <fill>
        <patternFill patternType="solid">
          <bgColor theme="6" tint="0.39997558519241921"/>
        </patternFill>
      </fill>
      <alignment horizontal="center" vertical="center" readingOrder="0"/>
    </dxf>
  </rfmt>
  <rfmt sheetId="1" sqref="EY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Y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Y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EY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Y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Y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EY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Y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EY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EY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Y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EZ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Z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ZZ43" start="0" length="0">
    <dxf>
      <font>
        <b val="0"/>
        <i/>
        <sz val="10"/>
        <color auto="1"/>
      </font>
      <numFmt numFmtId="30" formatCode="@"/>
      <fill>
        <patternFill patternType="solid">
          <bgColor theme="6" tint="0.39997558519241921"/>
        </patternFill>
      </fill>
      <alignment horizontal="center" vertical="center" readingOrder="0"/>
    </dxf>
  </rfmt>
  <rfmt sheetId="1" sqref="FAA43" start="0" length="0">
    <dxf>
      <font>
        <b val="0"/>
        <i/>
        <sz val="10"/>
        <color auto="1"/>
      </font>
      <numFmt numFmtId="30" formatCode="@"/>
      <fill>
        <patternFill patternType="solid">
          <bgColor theme="6" tint="0.39997558519241921"/>
        </patternFill>
      </fill>
      <alignment horizontal="center" vertical="center" readingOrder="0"/>
    </dxf>
  </rfmt>
  <rfmt sheetId="1" sqref="FAB43" start="0" length="0">
    <dxf>
      <font>
        <b val="0"/>
        <i/>
        <sz val="10"/>
        <color auto="1"/>
      </font>
      <numFmt numFmtId="30" formatCode="@"/>
      <fill>
        <patternFill patternType="solid">
          <bgColor theme="6" tint="0.39997558519241921"/>
        </patternFill>
      </fill>
      <alignment horizontal="center" vertical="center" readingOrder="0"/>
    </dxf>
  </rfmt>
  <rfmt sheetId="1" sqref="FAC43" start="0" length="0">
    <dxf>
      <font>
        <b val="0"/>
        <i/>
        <sz val="10"/>
        <color auto="1"/>
      </font>
      <numFmt numFmtId="30" formatCode="@"/>
      <fill>
        <patternFill patternType="solid">
          <bgColor theme="6" tint="0.39997558519241921"/>
        </patternFill>
      </fill>
      <alignment horizontal="center" vertical="center" readingOrder="0"/>
    </dxf>
  </rfmt>
  <rfmt sheetId="1" sqref="FA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A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A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A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A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A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A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A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A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A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A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A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B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B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BN43" start="0" length="0">
    <dxf>
      <font>
        <b val="0"/>
        <i/>
        <sz val="10"/>
        <color auto="1"/>
      </font>
      <numFmt numFmtId="30" formatCode="@"/>
      <fill>
        <patternFill patternType="solid">
          <bgColor theme="6" tint="0.39997558519241921"/>
        </patternFill>
      </fill>
      <alignment horizontal="center" vertical="center" readingOrder="0"/>
    </dxf>
  </rfmt>
  <rfmt sheetId="1" sqref="FBO43" start="0" length="0">
    <dxf>
      <font>
        <b val="0"/>
        <i/>
        <sz val="10"/>
        <color auto="1"/>
      </font>
      <numFmt numFmtId="30" formatCode="@"/>
      <fill>
        <patternFill patternType="solid">
          <bgColor theme="6" tint="0.39997558519241921"/>
        </patternFill>
      </fill>
      <alignment horizontal="center" vertical="center" readingOrder="0"/>
    </dxf>
  </rfmt>
  <rfmt sheetId="1" sqref="FBP43" start="0" length="0">
    <dxf>
      <font>
        <b val="0"/>
        <i/>
        <sz val="10"/>
        <color auto="1"/>
      </font>
      <numFmt numFmtId="30" formatCode="@"/>
      <fill>
        <patternFill patternType="solid">
          <bgColor theme="6" tint="0.39997558519241921"/>
        </patternFill>
      </fill>
      <alignment horizontal="center" vertical="center" readingOrder="0"/>
    </dxf>
  </rfmt>
  <rfmt sheetId="1" sqref="FBQ43" start="0" length="0">
    <dxf>
      <font>
        <b val="0"/>
        <i/>
        <sz val="10"/>
        <color auto="1"/>
      </font>
      <numFmt numFmtId="30" formatCode="@"/>
      <fill>
        <patternFill patternType="solid">
          <bgColor theme="6" tint="0.39997558519241921"/>
        </patternFill>
      </fill>
      <alignment horizontal="center" vertical="center" readingOrder="0"/>
    </dxf>
  </rfmt>
  <rfmt sheetId="1" sqref="FB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B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B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B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B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B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B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B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B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C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C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C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DB43" start="0" length="0">
    <dxf>
      <font>
        <b val="0"/>
        <i/>
        <sz val="10"/>
        <color auto="1"/>
      </font>
      <numFmt numFmtId="30" formatCode="@"/>
      <fill>
        <patternFill patternType="solid">
          <bgColor theme="6" tint="0.39997558519241921"/>
        </patternFill>
      </fill>
      <alignment horizontal="center" vertical="center" readingOrder="0"/>
    </dxf>
  </rfmt>
  <rfmt sheetId="1" sqref="FDC43" start="0" length="0">
    <dxf>
      <font>
        <b val="0"/>
        <i/>
        <sz val="10"/>
        <color auto="1"/>
      </font>
      <numFmt numFmtId="30" formatCode="@"/>
      <fill>
        <patternFill patternType="solid">
          <bgColor theme="6" tint="0.39997558519241921"/>
        </patternFill>
      </fill>
      <alignment horizontal="center" vertical="center" readingOrder="0"/>
    </dxf>
  </rfmt>
  <rfmt sheetId="1" sqref="FDD43" start="0" length="0">
    <dxf>
      <font>
        <b val="0"/>
        <i/>
        <sz val="10"/>
        <color auto="1"/>
      </font>
      <numFmt numFmtId="30" formatCode="@"/>
      <fill>
        <patternFill patternType="solid">
          <bgColor theme="6" tint="0.39997558519241921"/>
        </patternFill>
      </fill>
      <alignment horizontal="center" vertical="center" readingOrder="0"/>
    </dxf>
  </rfmt>
  <rfmt sheetId="1" sqref="FDE43" start="0" length="0">
    <dxf>
      <font>
        <b val="0"/>
        <i/>
        <sz val="10"/>
        <color auto="1"/>
      </font>
      <numFmt numFmtId="30" formatCode="@"/>
      <fill>
        <patternFill patternType="solid">
          <bgColor theme="6" tint="0.39997558519241921"/>
        </patternFill>
      </fill>
      <alignment horizontal="center" vertical="center" readingOrder="0"/>
    </dxf>
  </rfmt>
  <rfmt sheetId="1" sqref="FD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D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D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D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D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D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D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D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D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D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D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D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E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E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E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E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EP43" start="0" length="0">
    <dxf>
      <font>
        <b val="0"/>
        <i/>
        <sz val="10"/>
        <color auto="1"/>
      </font>
      <numFmt numFmtId="30" formatCode="@"/>
      <fill>
        <patternFill patternType="solid">
          <bgColor theme="6" tint="0.39997558519241921"/>
        </patternFill>
      </fill>
      <alignment horizontal="center" vertical="center" readingOrder="0"/>
    </dxf>
  </rfmt>
  <rfmt sheetId="1" sqref="FEQ43" start="0" length="0">
    <dxf>
      <font>
        <b val="0"/>
        <i/>
        <sz val="10"/>
        <color auto="1"/>
      </font>
      <numFmt numFmtId="30" formatCode="@"/>
      <fill>
        <patternFill patternType="solid">
          <bgColor theme="6" tint="0.39997558519241921"/>
        </patternFill>
      </fill>
      <alignment horizontal="center" vertical="center" readingOrder="0"/>
    </dxf>
  </rfmt>
  <rfmt sheetId="1" sqref="FER43" start="0" length="0">
    <dxf>
      <font>
        <b val="0"/>
        <i/>
        <sz val="10"/>
        <color auto="1"/>
      </font>
      <numFmt numFmtId="30" formatCode="@"/>
      <fill>
        <patternFill patternType="solid">
          <bgColor theme="6" tint="0.39997558519241921"/>
        </patternFill>
      </fill>
      <alignment horizontal="center" vertical="center" readingOrder="0"/>
    </dxf>
  </rfmt>
  <rfmt sheetId="1" sqref="FES43" start="0" length="0">
    <dxf>
      <font>
        <b val="0"/>
        <i/>
        <sz val="10"/>
        <color auto="1"/>
      </font>
      <numFmt numFmtId="30" formatCode="@"/>
      <fill>
        <patternFill patternType="solid">
          <bgColor theme="6" tint="0.39997558519241921"/>
        </patternFill>
      </fill>
      <alignment horizontal="center" vertical="center" readingOrder="0"/>
    </dxf>
  </rfmt>
  <rfmt sheetId="1" sqref="FE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E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E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E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E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E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E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F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F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F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F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G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G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GD43" start="0" length="0">
    <dxf>
      <font>
        <b val="0"/>
        <i/>
        <sz val="10"/>
        <color auto="1"/>
      </font>
      <numFmt numFmtId="30" formatCode="@"/>
      <fill>
        <patternFill patternType="solid">
          <bgColor theme="6" tint="0.39997558519241921"/>
        </patternFill>
      </fill>
      <alignment horizontal="center" vertical="center" readingOrder="0"/>
    </dxf>
  </rfmt>
  <rfmt sheetId="1" sqref="FGE43" start="0" length="0">
    <dxf>
      <font>
        <b val="0"/>
        <i/>
        <sz val="10"/>
        <color auto="1"/>
      </font>
      <numFmt numFmtId="30" formatCode="@"/>
      <fill>
        <patternFill patternType="solid">
          <bgColor theme="6" tint="0.39997558519241921"/>
        </patternFill>
      </fill>
      <alignment horizontal="center" vertical="center" readingOrder="0"/>
    </dxf>
  </rfmt>
  <rfmt sheetId="1" sqref="FGF43" start="0" length="0">
    <dxf>
      <font>
        <b val="0"/>
        <i/>
        <sz val="10"/>
        <color auto="1"/>
      </font>
      <numFmt numFmtId="30" formatCode="@"/>
      <fill>
        <patternFill patternType="solid">
          <bgColor theme="6" tint="0.39997558519241921"/>
        </patternFill>
      </fill>
      <alignment horizontal="center" vertical="center" readingOrder="0"/>
    </dxf>
  </rfmt>
  <rfmt sheetId="1" sqref="FGG43" start="0" length="0">
    <dxf>
      <font>
        <b val="0"/>
        <i/>
        <sz val="10"/>
        <color auto="1"/>
      </font>
      <numFmt numFmtId="30" formatCode="@"/>
      <fill>
        <patternFill patternType="solid">
          <bgColor theme="6" tint="0.39997558519241921"/>
        </patternFill>
      </fill>
      <alignment horizontal="center" vertical="center" readingOrder="0"/>
    </dxf>
  </rfmt>
  <rfmt sheetId="1" sqref="FG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G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G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G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G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G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G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G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G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G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G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G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H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H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H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H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H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H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HR43" start="0" length="0">
    <dxf>
      <font>
        <b val="0"/>
        <i/>
        <sz val="10"/>
        <color auto="1"/>
      </font>
      <numFmt numFmtId="30" formatCode="@"/>
      <fill>
        <patternFill patternType="solid">
          <bgColor theme="6" tint="0.39997558519241921"/>
        </patternFill>
      </fill>
      <alignment horizontal="center" vertical="center" readingOrder="0"/>
    </dxf>
  </rfmt>
  <rfmt sheetId="1" sqref="FHS43" start="0" length="0">
    <dxf>
      <font>
        <b val="0"/>
        <i/>
        <sz val="10"/>
        <color auto="1"/>
      </font>
      <numFmt numFmtId="30" formatCode="@"/>
      <fill>
        <patternFill patternType="solid">
          <bgColor theme="6" tint="0.39997558519241921"/>
        </patternFill>
      </fill>
      <alignment horizontal="center" vertical="center" readingOrder="0"/>
    </dxf>
  </rfmt>
  <rfmt sheetId="1" sqref="FHT43" start="0" length="0">
    <dxf>
      <font>
        <b val="0"/>
        <i/>
        <sz val="10"/>
        <color auto="1"/>
      </font>
      <numFmt numFmtId="30" formatCode="@"/>
      <fill>
        <patternFill patternType="solid">
          <bgColor theme="6" tint="0.39997558519241921"/>
        </patternFill>
      </fill>
      <alignment horizontal="center" vertical="center" readingOrder="0"/>
    </dxf>
  </rfmt>
  <rfmt sheetId="1" sqref="FHU43" start="0" length="0">
    <dxf>
      <font>
        <b val="0"/>
        <i/>
        <sz val="10"/>
        <color auto="1"/>
      </font>
      <numFmt numFmtId="30" formatCode="@"/>
      <fill>
        <patternFill patternType="solid">
          <bgColor theme="6" tint="0.39997558519241921"/>
        </patternFill>
      </fill>
      <alignment horizontal="center" vertical="center" readingOrder="0"/>
    </dxf>
  </rfmt>
  <rfmt sheetId="1" sqref="FH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H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H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H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H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I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I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I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I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I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J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J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J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J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J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JF43" start="0" length="0">
    <dxf>
      <font>
        <b val="0"/>
        <i/>
        <sz val="10"/>
        <color auto="1"/>
      </font>
      <numFmt numFmtId="30" formatCode="@"/>
      <fill>
        <patternFill patternType="solid">
          <bgColor theme="6" tint="0.39997558519241921"/>
        </patternFill>
      </fill>
      <alignment horizontal="center" vertical="center" readingOrder="0"/>
    </dxf>
  </rfmt>
  <rfmt sheetId="1" sqref="FJG43" start="0" length="0">
    <dxf>
      <font>
        <b val="0"/>
        <i/>
        <sz val="10"/>
        <color auto="1"/>
      </font>
      <numFmt numFmtId="30" formatCode="@"/>
      <fill>
        <patternFill patternType="solid">
          <bgColor theme="6" tint="0.39997558519241921"/>
        </patternFill>
      </fill>
      <alignment horizontal="center" vertical="center" readingOrder="0"/>
    </dxf>
  </rfmt>
  <rfmt sheetId="1" sqref="FJH43" start="0" length="0">
    <dxf>
      <font>
        <b val="0"/>
        <i/>
        <sz val="10"/>
        <color auto="1"/>
      </font>
      <numFmt numFmtId="30" formatCode="@"/>
      <fill>
        <patternFill patternType="solid">
          <bgColor theme="6" tint="0.39997558519241921"/>
        </patternFill>
      </fill>
      <alignment horizontal="center" vertical="center" readingOrder="0"/>
    </dxf>
  </rfmt>
  <rfmt sheetId="1" sqref="FJI43" start="0" length="0">
    <dxf>
      <font>
        <b val="0"/>
        <i/>
        <sz val="10"/>
        <color auto="1"/>
      </font>
      <numFmt numFmtId="30" formatCode="@"/>
      <fill>
        <patternFill patternType="solid">
          <bgColor theme="6" tint="0.39997558519241921"/>
        </patternFill>
      </fill>
      <alignment horizontal="center" vertical="center" readingOrder="0"/>
    </dxf>
  </rfmt>
  <rfmt sheetId="1" sqref="FJ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J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J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J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J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J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J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J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J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J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J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J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J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J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J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J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J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K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K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K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K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K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K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K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K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KT43" start="0" length="0">
    <dxf>
      <font>
        <b val="0"/>
        <i/>
        <sz val="10"/>
        <color auto="1"/>
      </font>
      <numFmt numFmtId="30" formatCode="@"/>
      <fill>
        <patternFill patternType="solid">
          <bgColor theme="6" tint="0.39997558519241921"/>
        </patternFill>
      </fill>
      <alignment horizontal="center" vertical="center" readingOrder="0"/>
    </dxf>
  </rfmt>
  <rfmt sheetId="1" sqref="FKU43" start="0" length="0">
    <dxf>
      <font>
        <b val="0"/>
        <i/>
        <sz val="10"/>
        <color auto="1"/>
      </font>
      <numFmt numFmtId="30" formatCode="@"/>
      <fill>
        <patternFill patternType="solid">
          <bgColor theme="6" tint="0.39997558519241921"/>
        </patternFill>
      </fill>
      <alignment horizontal="center" vertical="center" readingOrder="0"/>
    </dxf>
  </rfmt>
  <rfmt sheetId="1" sqref="FKV43" start="0" length="0">
    <dxf>
      <font>
        <b val="0"/>
        <i/>
        <sz val="10"/>
        <color auto="1"/>
      </font>
      <numFmt numFmtId="30" formatCode="@"/>
      <fill>
        <patternFill patternType="solid">
          <bgColor theme="6" tint="0.39997558519241921"/>
        </patternFill>
      </fill>
      <alignment horizontal="center" vertical="center" readingOrder="0"/>
    </dxf>
  </rfmt>
  <rfmt sheetId="1" sqref="FKW43" start="0" length="0">
    <dxf>
      <font>
        <b val="0"/>
        <i/>
        <sz val="10"/>
        <color auto="1"/>
      </font>
      <numFmt numFmtId="30" formatCode="@"/>
      <fill>
        <patternFill patternType="solid">
          <bgColor theme="6" tint="0.39997558519241921"/>
        </patternFill>
      </fill>
      <alignment horizontal="center" vertical="center" readingOrder="0"/>
    </dxf>
  </rfmt>
  <rfmt sheetId="1" sqref="FK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K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K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L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L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L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L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L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L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L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M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MH43" start="0" length="0">
    <dxf>
      <font>
        <b val="0"/>
        <i/>
        <sz val="10"/>
        <color auto="1"/>
      </font>
      <numFmt numFmtId="30" formatCode="@"/>
      <fill>
        <patternFill patternType="solid">
          <bgColor theme="6" tint="0.39997558519241921"/>
        </patternFill>
      </fill>
      <alignment horizontal="center" vertical="center" readingOrder="0"/>
    </dxf>
  </rfmt>
  <rfmt sheetId="1" sqref="FMI43" start="0" length="0">
    <dxf>
      <font>
        <b val="0"/>
        <i/>
        <sz val="10"/>
        <color auto="1"/>
      </font>
      <numFmt numFmtId="30" formatCode="@"/>
      <fill>
        <patternFill patternType="solid">
          <bgColor theme="6" tint="0.39997558519241921"/>
        </patternFill>
      </fill>
      <alignment horizontal="center" vertical="center" readingOrder="0"/>
    </dxf>
  </rfmt>
  <rfmt sheetId="1" sqref="FMJ43" start="0" length="0">
    <dxf>
      <font>
        <b val="0"/>
        <i/>
        <sz val="10"/>
        <color auto="1"/>
      </font>
      <numFmt numFmtId="30" formatCode="@"/>
      <fill>
        <patternFill patternType="solid">
          <bgColor theme="6" tint="0.39997558519241921"/>
        </patternFill>
      </fill>
      <alignment horizontal="center" vertical="center" readingOrder="0"/>
    </dxf>
  </rfmt>
  <rfmt sheetId="1" sqref="FMK43" start="0" length="0">
    <dxf>
      <font>
        <b val="0"/>
        <i/>
        <sz val="10"/>
        <color auto="1"/>
      </font>
      <numFmt numFmtId="30" formatCode="@"/>
      <fill>
        <patternFill patternType="solid">
          <bgColor theme="6" tint="0.39997558519241921"/>
        </patternFill>
      </fill>
      <alignment horizontal="center" vertical="center" readingOrder="0"/>
    </dxf>
  </rfmt>
  <rfmt sheetId="1" sqref="FM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M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M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M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M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M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M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M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M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M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M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M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M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N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N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NV43" start="0" length="0">
    <dxf>
      <font>
        <b val="0"/>
        <i/>
        <sz val="10"/>
        <color auto="1"/>
      </font>
      <numFmt numFmtId="30" formatCode="@"/>
      <fill>
        <patternFill patternType="solid">
          <bgColor theme="6" tint="0.39997558519241921"/>
        </patternFill>
      </fill>
      <alignment horizontal="center" vertical="center" readingOrder="0"/>
    </dxf>
  </rfmt>
  <rfmt sheetId="1" sqref="FNW43" start="0" length="0">
    <dxf>
      <font>
        <b val="0"/>
        <i/>
        <sz val="10"/>
        <color auto="1"/>
      </font>
      <numFmt numFmtId="30" formatCode="@"/>
      <fill>
        <patternFill patternType="solid">
          <bgColor theme="6" tint="0.39997558519241921"/>
        </patternFill>
      </fill>
      <alignment horizontal="center" vertical="center" readingOrder="0"/>
    </dxf>
  </rfmt>
  <rfmt sheetId="1" sqref="FNX43" start="0" length="0">
    <dxf>
      <font>
        <b val="0"/>
        <i/>
        <sz val="10"/>
        <color auto="1"/>
      </font>
      <numFmt numFmtId="30" formatCode="@"/>
      <fill>
        <patternFill patternType="solid">
          <bgColor theme="6" tint="0.39997558519241921"/>
        </patternFill>
      </fill>
      <alignment horizontal="center" vertical="center" readingOrder="0"/>
    </dxf>
  </rfmt>
  <rfmt sheetId="1" sqref="FNY43" start="0" length="0">
    <dxf>
      <font>
        <b val="0"/>
        <i/>
        <sz val="10"/>
        <color auto="1"/>
      </font>
      <numFmt numFmtId="30" formatCode="@"/>
      <fill>
        <patternFill patternType="solid">
          <bgColor theme="6" tint="0.39997558519241921"/>
        </patternFill>
      </fill>
      <alignment horizontal="center" vertical="center" readingOrder="0"/>
    </dxf>
  </rfmt>
  <rfmt sheetId="1" sqref="FN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O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O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O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O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O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O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O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O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O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O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O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O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O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O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O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P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PJ43" start="0" length="0">
    <dxf>
      <font>
        <b val="0"/>
        <i/>
        <sz val="10"/>
        <color auto="1"/>
      </font>
      <numFmt numFmtId="30" formatCode="@"/>
      <fill>
        <patternFill patternType="solid">
          <bgColor theme="6" tint="0.39997558519241921"/>
        </patternFill>
      </fill>
      <alignment horizontal="center" vertical="center" readingOrder="0"/>
    </dxf>
  </rfmt>
  <rfmt sheetId="1" sqref="FPK43" start="0" length="0">
    <dxf>
      <font>
        <b val="0"/>
        <i/>
        <sz val="10"/>
        <color auto="1"/>
      </font>
      <numFmt numFmtId="30" formatCode="@"/>
      <fill>
        <patternFill patternType="solid">
          <bgColor theme="6" tint="0.39997558519241921"/>
        </patternFill>
      </fill>
      <alignment horizontal="center" vertical="center" readingOrder="0"/>
    </dxf>
  </rfmt>
  <rfmt sheetId="1" sqref="FPL43" start="0" length="0">
    <dxf>
      <font>
        <b val="0"/>
        <i/>
        <sz val="10"/>
        <color auto="1"/>
      </font>
      <numFmt numFmtId="30" formatCode="@"/>
      <fill>
        <patternFill patternType="solid">
          <bgColor theme="6" tint="0.39997558519241921"/>
        </patternFill>
      </fill>
      <alignment horizontal="center" vertical="center" readingOrder="0"/>
    </dxf>
  </rfmt>
  <rfmt sheetId="1" sqref="FPM43" start="0" length="0">
    <dxf>
      <font>
        <b val="0"/>
        <i/>
        <sz val="10"/>
        <color auto="1"/>
      </font>
      <numFmt numFmtId="30" formatCode="@"/>
      <fill>
        <patternFill patternType="solid">
          <bgColor theme="6" tint="0.39997558519241921"/>
        </patternFill>
      </fill>
      <alignment horizontal="center" vertical="center" readingOrder="0"/>
    </dxf>
  </rfmt>
  <rfmt sheetId="1" sqref="FP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P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P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P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P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P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P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P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P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P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P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Q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Q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QX43" start="0" length="0">
    <dxf>
      <font>
        <b val="0"/>
        <i/>
        <sz val="10"/>
        <color auto="1"/>
      </font>
      <numFmt numFmtId="30" formatCode="@"/>
      <fill>
        <patternFill patternType="solid">
          <bgColor theme="6" tint="0.39997558519241921"/>
        </patternFill>
      </fill>
      <alignment horizontal="center" vertical="center" readingOrder="0"/>
    </dxf>
  </rfmt>
  <rfmt sheetId="1" sqref="FQY43" start="0" length="0">
    <dxf>
      <font>
        <b val="0"/>
        <i/>
        <sz val="10"/>
        <color auto="1"/>
      </font>
      <numFmt numFmtId="30" formatCode="@"/>
      <fill>
        <patternFill patternType="solid">
          <bgColor theme="6" tint="0.39997558519241921"/>
        </patternFill>
      </fill>
      <alignment horizontal="center" vertical="center" readingOrder="0"/>
    </dxf>
  </rfmt>
  <rfmt sheetId="1" sqref="FQZ43" start="0" length="0">
    <dxf>
      <font>
        <b val="0"/>
        <i/>
        <sz val="10"/>
        <color auto="1"/>
      </font>
      <numFmt numFmtId="30" formatCode="@"/>
      <fill>
        <patternFill patternType="solid">
          <bgColor theme="6" tint="0.39997558519241921"/>
        </patternFill>
      </fill>
      <alignment horizontal="center" vertical="center" readingOrder="0"/>
    </dxf>
  </rfmt>
  <rfmt sheetId="1" sqref="FRA43" start="0" length="0">
    <dxf>
      <font>
        <b val="0"/>
        <i/>
        <sz val="10"/>
        <color auto="1"/>
      </font>
      <numFmt numFmtId="30" formatCode="@"/>
      <fill>
        <patternFill patternType="solid">
          <bgColor theme="6" tint="0.39997558519241921"/>
        </patternFill>
      </fill>
      <alignment horizontal="center" vertical="center" readingOrder="0"/>
    </dxf>
  </rfmt>
  <rfmt sheetId="1" sqref="FR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R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R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R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R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R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R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R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R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R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R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R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R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R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S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SL43" start="0" length="0">
    <dxf>
      <font>
        <b val="0"/>
        <i/>
        <sz val="10"/>
        <color auto="1"/>
      </font>
      <numFmt numFmtId="30" formatCode="@"/>
      <fill>
        <patternFill patternType="solid">
          <bgColor theme="6" tint="0.39997558519241921"/>
        </patternFill>
      </fill>
      <alignment horizontal="center" vertical="center" readingOrder="0"/>
    </dxf>
  </rfmt>
  <rfmt sheetId="1" sqref="FSM43" start="0" length="0">
    <dxf>
      <font>
        <b val="0"/>
        <i/>
        <sz val="10"/>
        <color auto="1"/>
      </font>
      <numFmt numFmtId="30" formatCode="@"/>
      <fill>
        <patternFill patternType="solid">
          <bgColor theme="6" tint="0.39997558519241921"/>
        </patternFill>
      </fill>
      <alignment horizontal="center" vertical="center" readingOrder="0"/>
    </dxf>
  </rfmt>
  <rfmt sheetId="1" sqref="FSN43" start="0" length="0">
    <dxf>
      <font>
        <b val="0"/>
        <i/>
        <sz val="10"/>
        <color auto="1"/>
      </font>
      <numFmt numFmtId="30" formatCode="@"/>
      <fill>
        <patternFill patternType="solid">
          <bgColor theme="6" tint="0.39997558519241921"/>
        </patternFill>
      </fill>
      <alignment horizontal="center" vertical="center" readingOrder="0"/>
    </dxf>
  </rfmt>
  <rfmt sheetId="1" sqref="FSO43" start="0" length="0">
    <dxf>
      <font>
        <b val="0"/>
        <i/>
        <sz val="10"/>
        <color auto="1"/>
      </font>
      <numFmt numFmtId="30" formatCode="@"/>
      <fill>
        <patternFill patternType="solid">
          <bgColor theme="6" tint="0.39997558519241921"/>
        </patternFill>
      </fill>
      <alignment horizontal="center" vertical="center" readingOrder="0"/>
    </dxf>
  </rfmt>
  <rfmt sheetId="1" sqref="FS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S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S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S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S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S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S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S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S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S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S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T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T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TZ43" start="0" length="0">
    <dxf>
      <font>
        <b val="0"/>
        <i/>
        <sz val="10"/>
        <color auto="1"/>
      </font>
      <numFmt numFmtId="30" formatCode="@"/>
      <fill>
        <patternFill patternType="solid">
          <bgColor theme="6" tint="0.39997558519241921"/>
        </patternFill>
      </fill>
      <alignment horizontal="center" vertical="center" readingOrder="0"/>
    </dxf>
  </rfmt>
  <rfmt sheetId="1" sqref="FUA43" start="0" length="0">
    <dxf>
      <font>
        <b val="0"/>
        <i/>
        <sz val="10"/>
        <color auto="1"/>
      </font>
      <numFmt numFmtId="30" formatCode="@"/>
      <fill>
        <patternFill patternType="solid">
          <bgColor theme="6" tint="0.39997558519241921"/>
        </patternFill>
      </fill>
      <alignment horizontal="center" vertical="center" readingOrder="0"/>
    </dxf>
  </rfmt>
  <rfmt sheetId="1" sqref="FUB43" start="0" length="0">
    <dxf>
      <font>
        <b val="0"/>
        <i/>
        <sz val="10"/>
        <color auto="1"/>
      </font>
      <numFmt numFmtId="30" formatCode="@"/>
      <fill>
        <patternFill patternType="solid">
          <bgColor theme="6" tint="0.39997558519241921"/>
        </patternFill>
      </fill>
      <alignment horizontal="center" vertical="center" readingOrder="0"/>
    </dxf>
  </rfmt>
  <rfmt sheetId="1" sqref="FUC43" start="0" length="0">
    <dxf>
      <font>
        <b val="0"/>
        <i/>
        <sz val="10"/>
        <color auto="1"/>
      </font>
      <numFmt numFmtId="30" formatCode="@"/>
      <fill>
        <patternFill patternType="solid">
          <bgColor theme="6" tint="0.39997558519241921"/>
        </patternFill>
      </fill>
      <alignment horizontal="center" vertical="center" readingOrder="0"/>
    </dxf>
  </rfmt>
  <rfmt sheetId="1" sqref="FU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U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U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U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U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U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U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U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U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U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U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U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V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V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VN43" start="0" length="0">
    <dxf>
      <font>
        <b val="0"/>
        <i/>
        <sz val="10"/>
        <color auto="1"/>
      </font>
      <numFmt numFmtId="30" formatCode="@"/>
      <fill>
        <patternFill patternType="solid">
          <bgColor theme="6" tint="0.39997558519241921"/>
        </patternFill>
      </fill>
      <alignment horizontal="center" vertical="center" readingOrder="0"/>
    </dxf>
  </rfmt>
  <rfmt sheetId="1" sqref="FVO43" start="0" length="0">
    <dxf>
      <font>
        <b val="0"/>
        <i/>
        <sz val="10"/>
        <color auto="1"/>
      </font>
      <numFmt numFmtId="30" formatCode="@"/>
      <fill>
        <patternFill patternType="solid">
          <bgColor theme="6" tint="0.39997558519241921"/>
        </patternFill>
      </fill>
      <alignment horizontal="center" vertical="center" readingOrder="0"/>
    </dxf>
  </rfmt>
  <rfmt sheetId="1" sqref="FVP43" start="0" length="0">
    <dxf>
      <font>
        <b val="0"/>
        <i/>
        <sz val="10"/>
        <color auto="1"/>
      </font>
      <numFmt numFmtId="30" formatCode="@"/>
      <fill>
        <patternFill patternType="solid">
          <bgColor theme="6" tint="0.39997558519241921"/>
        </patternFill>
      </fill>
      <alignment horizontal="center" vertical="center" readingOrder="0"/>
    </dxf>
  </rfmt>
  <rfmt sheetId="1" sqref="FVQ43" start="0" length="0">
    <dxf>
      <font>
        <b val="0"/>
        <i/>
        <sz val="10"/>
        <color auto="1"/>
      </font>
      <numFmt numFmtId="30" formatCode="@"/>
      <fill>
        <patternFill patternType="solid">
          <bgColor theme="6" tint="0.39997558519241921"/>
        </patternFill>
      </fill>
      <alignment horizontal="center" vertical="center" readingOrder="0"/>
    </dxf>
  </rfmt>
  <rfmt sheetId="1" sqref="FV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V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V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V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V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V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V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V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V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W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W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W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XB43" start="0" length="0">
    <dxf>
      <font>
        <b val="0"/>
        <i/>
        <sz val="10"/>
        <color auto="1"/>
      </font>
      <numFmt numFmtId="30" formatCode="@"/>
      <fill>
        <patternFill patternType="solid">
          <bgColor theme="6" tint="0.39997558519241921"/>
        </patternFill>
      </fill>
      <alignment horizontal="center" vertical="center" readingOrder="0"/>
    </dxf>
  </rfmt>
  <rfmt sheetId="1" sqref="FXC43" start="0" length="0">
    <dxf>
      <font>
        <b val="0"/>
        <i/>
        <sz val="10"/>
        <color auto="1"/>
      </font>
      <numFmt numFmtId="30" formatCode="@"/>
      <fill>
        <patternFill patternType="solid">
          <bgColor theme="6" tint="0.39997558519241921"/>
        </patternFill>
      </fill>
      <alignment horizontal="center" vertical="center" readingOrder="0"/>
    </dxf>
  </rfmt>
  <rfmt sheetId="1" sqref="FXD43" start="0" length="0">
    <dxf>
      <font>
        <b val="0"/>
        <i/>
        <sz val="10"/>
        <color auto="1"/>
      </font>
      <numFmt numFmtId="30" formatCode="@"/>
      <fill>
        <patternFill patternType="solid">
          <bgColor theme="6" tint="0.39997558519241921"/>
        </patternFill>
      </fill>
      <alignment horizontal="center" vertical="center" readingOrder="0"/>
    </dxf>
  </rfmt>
  <rfmt sheetId="1" sqref="FXE43" start="0" length="0">
    <dxf>
      <font>
        <b val="0"/>
        <i/>
        <sz val="10"/>
        <color auto="1"/>
      </font>
      <numFmt numFmtId="30" formatCode="@"/>
      <fill>
        <patternFill patternType="solid">
          <bgColor theme="6" tint="0.39997558519241921"/>
        </patternFill>
      </fill>
      <alignment horizontal="center" vertical="center" readingOrder="0"/>
    </dxf>
  </rfmt>
  <rfmt sheetId="1" sqref="FX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X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X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X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X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X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X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X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X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X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X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X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Y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Y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Y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Y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YP43" start="0" length="0">
    <dxf>
      <font>
        <b val="0"/>
        <i/>
        <sz val="10"/>
        <color auto="1"/>
      </font>
      <numFmt numFmtId="30" formatCode="@"/>
      <fill>
        <patternFill patternType="solid">
          <bgColor theme="6" tint="0.39997558519241921"/>
        </patternFill>
      </fill>
      <alignment horizontal="center" vertical="center" readingOrder="0"/>
    </dxf>
  </rfmt>
  <rfmt sheetId="1" sqref="FYQ43" start="0" length="0">
    <dxf>
      <font>
        <b val="0"/>
        <i/>
        <sz val="10"/>
        <color auto="1"/>
      </font>
      <numFmt numFmtId="30" formatCode="@"/>
      <fill>
        <patternFill patternType="solid">
          <bgColor theme="6" tint="0.39997558519241921"/>
        </patternFill>
      </fill>
      <alignment horizontal="center" vertical="center" readingOrder="0"/>
    </dxf>
  </rfmt>
  <rfmt sheetId="1" sqref="FYR43" start="0" length="0">
    <dxf>
      <font>
        <b val="0"/>
        <i/>
        <sz val="10"/>
        <color auto="1"/>
      </font>
      <numFmt numFmtId="30" formatCode="@"/>
      <fill>
        <patternFill patternType="solid">
          <bgColor theme="6" tint="0.39997558519241921"/>
        </patternFill>
      </fill>
      <alignment horizontal="center" vertical="center" readingOrder="0"/>
    </dxf>
  </rfmt>
  <rfmt sheetId="1" sqref="FYS43" start="0" length="0">
    <dxf>
      <font>
        <b val="0"/>
        <i/>
        <sz val="10"/>
        <color auto="1"/>
      </font>
      <numFmt numFmtId="30" formatCode="@"/>
      <fill>
        <patternFill patternType="solid">
          <bgColor theme="6" tint="0.39997558519241921"/>
        </patternFill>
      </fill>
      <alignment horizontal="center" vertical="center" readingOrder="0"/>
    </dxf>
  </rfmt>
  <rfmt sheetId="1" sqref="FY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Y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Y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FY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FY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Y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FY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Z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FZ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Z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FZ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A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A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AD43" start="0" length="0">
    <dxf>
      <font>
        <b val="0"/>
        <i/>
        <sz val="10"/>
        <color auto="1"/>
      </font>
      <numFmt numFmtId="30" formatCode="@"/>
      <fill>
        <patternFill patternType="solid">
          <bgColor theme="6" tint="0.39997558519241921"/>
        </patternFill>
      </fill>
      <alignment horizontal="center" vertical="center" readingOrder="0"/>
    </dxf>
  </rfmt>
  <rfmt sheetId="1" sqref="GAE43" start="0" length="0">
    <dxf>
      <font>
        <b val="0"/>
        <i/>
        <sz val="10"/>
        <color auto="1"/>
      </font>
      <numFmt numFmtId="30" formatCode="@"/>
      <fill>
        <patternFill patternType="solid">
          <bgColor theme="6" tint="0.39997558519241921"/>
        </patternFill>
      </fill>
      <alignment horizontal="center" vertical="center" readingOrder="0"/>
    </dxf>
  </rfmt>
  <rfmt sheetId="1" sqref="GAF43" start="0" length="0">
    <dxf>
      <font>
        <b val="0"/>
        <i/>
        <sz val="10"/>
        <color auto="1"/>
      </font>
      <numFmt numFmtId="30" formatCode="@"/>
      <fill>
        <patternFill patternType="solid">
          <bgColor theme="6" tint="0.39997558519241921"/>
        </patternFill>
      </fill>
      <alignment horizontal="center" vertical="center" readingOrder="0"/>
    </dxf>
  </rfmt>
  <rfmt sheetId="1" sqref="GAG43" start="0" length="0">
    <dxf>
      <font>
        <b val="0"/>
        <i/>
        <sz val="10"/>
        <color auto="1"/>
      </font>
      <numFmt numFmtId="30" formatCode="@"/>
      <fill>
        <patternFill patternType="solid">
          <bgColor theme="6" tint="0.39997558519241921"/>
        </patternFill>
      </fill>
      <alignment horizontal="center" vertical="center" readingOrder="0"/>
    </dxf>
  </rfmt>
  <rfmt sheetId="1" sqref="GA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A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A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A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A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A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A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A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A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A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A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A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B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B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B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B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B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B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BR43" start="0" length="0">
    <dxf>
      <font>
        <b val="0"/>
        <i/>
        <sz val="10"/>
        <color auto="1"/>
      </font>
      <numFmt numFmtId="30" formatCode="@"/>
      <fill>
        <patternFill patternType="solid">
          <bgColor theme="6" tint="0.39997558519241921"/>
        </patternFill>
      </fill>
      <alignment horizontal="center" vertical="center" readingOrder="0"/>
    </dxf>
  </rfmt>
  <rfmt sheetId="1" sqref="GBS43" start="0" length="0">
    <dxf>
      <font>
        <b val="0"/>
        <i/>
        <sz val="10"/>
        <color auto="1"/>
      </font>
      <numFmt numFmtId="30" formatCode="@"/>
      <fill>
        <patternFill patternType="solid">
          <bgColor theme="6" tint="0.39997558519241921"/>
        </patternFill>
      </fill>
      <alignment horizontal="center" vertical="center" readingOrder="0"/>
    </dxf>
  </rfmt>
  <rfmt sheetId="1" sqref="GBT43" start="0" length="0">
    <dxf>
      <font>
        <b val="0"/>
        <i/>
        <sz val="10"/>
        <color auto="1"/>
      </font>
      <numFmt numFmtId="30" formatCode="@"/>
      <fill>
        <patternFill patternType="solid">
          <bgColor theme="6" tint="0.39997558519241921"/>
        </patternFill>
      </fill>
      <alignment horizontal="center" vertical="center" readingOrder="0"/>
    </dxf>
  </rfmt>
  <rfmt sheetId="1" sqref="GBU43" start="0" length="0">
    <dxf>
      <font>
        <b val="0"/>
        <i/>
        <sz val="10"/>
        <color auto="1"/>
      </font>
      <numFmt numFmtId="30" formatCode="@"/>
      <fill>
        <patternFill patternType="solid">
          <bgColor theme="6" tint="0.39997558519241921"/>
        </patternFill>
      </fill>
      <alignment horizontal="center" vertical="center" readingOrder="0"/>
    </dxf>
  </rfmt>
  <rfmt sheetId="1" sqref="GB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B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B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B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B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C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C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C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C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C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D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D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D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D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D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DF43" start="0" length="0">
    <dxf>
      <font>
        <b val="0"/>
        <i/>
        <sz val="10"/>
        <color auto="1"/>
      </font>
      <numFmt numFmtId="30" formatCode="@"/>
      <fill>
        <patternFill patternType="solid">
          <bgColor theme="6" tint="0.39997558519241921"/>
        </patternFill>
      </fill>
      <alignment horizontal="center" vertical="center" readingOrder="0"/>
    </dxf>
  </rfmt>
  <rfmt sheetId="1" sqref="GDG43" start="0" length="0">
    <dxf>
      <font>
        <b val="0"/>
        <i/>
        <sz val="10"/>
        <color auto="1"/>
      </font>
      <numFmt numFmtId="30" formatCode="@"/>
      <fill>
        <patternFill patternType="solid">
          <bgColor theme="6" tint="0.39997558519241921"/>
        </patternFill>
      </fill>
      <alignment horizontal="center" vertical="center" readingOrder="0"/>
    </dxf>
  </rfmt>
  <rfmt sheetId="1" sqref="GDH43" start="0" length="0">
    <dxf>
      <font>
        <b val="0"/>
        <i/>
        <sz val="10"/>
        <color auto="1"/>
      </font>
      <numFmt numFmtId="30" formatCode="@"/>
      <fill>
        <patternFill patternType="solid">
          <bgColor theme="6" tint="0.39997558519241921"/>
        </patternFill>
      </fill>
      <alignment horizontal="center" vertical="center" readingOrder="0"/>
    </dxf>
  </rfmt>
  <rfmt sheetId="1" sqref="GDI43" start="0" length="0">
    <dxf>
      <font>
        <b val="0"/>
        <i/>
        <sz val="10"/>
        <color auto="1"/>
      </font>
      <numFmt numFmtId="30" formatCode="@"/>
      <fill>
        <patternFill patternType="solid">
          <bgColor theme="6" tint="0.39997558519241921"/>
        </patternFill>
      </fill>
      <alignment horizontal="center" vertical="center" readingOrder="0"/>
    </dxf>
  </rfmt>
  <rfmt sheetId="1" sqref="GD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D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D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D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D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D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D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D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D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D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D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D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D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D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D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D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D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E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E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E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E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E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E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E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E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ET43" start="0" length="0">
    <dxf>
      <font>
        <b val="0"/>
        <i/>
        <sz val="10"/>
        <color auto="1"/>
      </font>
      <numFmt numFmtId="30" formatCode="@"/>
      <fill>
        <patternFill patternType="solid">
          <bgColor theme="6" tint="0.39997558519241921"/>
        </patternFill>
      </fill>
      <alignment horizontal="center" vertical="center" readingOrder="0"/>
    </dxf>
  </rfmt>
  <rfmt sheetId="1" sqref="GEU43" start="0" length="0">
    <dxf>
      <font>
        <b val="0"/>
        <i/>
        <sz val="10"/>
        <color auto="1"/>
      </font>
      <numFmt numFmtId="30" formatCode="@"/>
      <fill>
        <patternFill patternType="solid">
          <bgColor theme="6" tint="0.39997558519241921"/>
        </patternFill>
      </fill>
      <alignment horizontal="center" vertical="center" readingOrder="0"/>
    </dxf>
  </rfmt>
  <rfmt sheetId="1" sqref="GEV43" start="0" length="0">
    <dxf>
      <font>
        <b val="0"/>
        <i/>
        <sz val="10"/>
        <color auto="1"/>
      </font>
      <numFmt numFmtId="30" formatCode="@"/>
      <fill>
        <patternFill patternType="solid">
          <bgColor theme="6" tint="0.39997558519241921"/>
        </patternFill>
      </fill>
      <alignment horizontal="center" vertical="center" readingOrder="0"/>
    </dxf>
  </rfmt>
  <rfmt sheetId="1" sqref="GEW43" start="0" length="0">
    <dxf>
      <font>
        <b val="0"/>
        <i/>
        <sz val="10"/>
        <color auto="1"/>
      </font>
      <numFmt numFmtId="30" formatCode="@"/>
      <fill>
        <patternFill patternType="solid">
          <bgColor theme="6" tint="0.39997558519241921"/>
        </patternFill>
      </fill>
      <alignment horizontal="center" vertical="center" readingOrder="0"/>
    </dxf>
  </rfmt>
  <rfmt sheetId="1" sqref="GE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E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E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F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F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F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F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F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F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F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G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GH43" start="0" length="0">
    <dxf>
      <font>
        <b val="0"/>
        <i/>
        <sz val="10"/>
        <color auto="1"/>
      </font>
      <numFmt numFmtId="30" formatCode="@"/>
      <fill>
        <patternFill patternType="solid">
          <bgColor theme="6" tint="0.39997558519241921"/>
        </patternFill>
      </fill>
      <alignment horizontal="center" vertical="center" readingOrder="0"/>
    </dxf>
  </rfmt>
  <rfmt sheetId="1" sqref="GGI43" start="0" length="0">
    <dxf>
      <font>
        <b val="0"/>
        <i/>
        <sz val="10"/>
        <color auto="1"/>
      </font>
      <numFmt numFmtId="30" formatCode="@"/>
      <fill>
        <patternFill patternType="solid">
          <bgColor theme="6" tint="0.39997558519241921"/>
        </patternFill>
      </fill>
      <alignment horizontal="center" vertical="center" readingOrder="0"/>
    </dxf>
  </rfmt>
  <rfmt sheetId="1" sqref="GGJ43" start="0" length="0">
    <dxf>
      <font>
        <b val="0"/>
        <i/>
        <sz val="10"/>
        <color auto="1"/>
      </font>
      <numFmt numFmtId="30" formatCode="@"/>
      <fill>
        <patternFill patternType="solid">
          <bgColor theme="6" tint="0.39997558519241921"/>
        </patternFill>
      </fill>
      <alignment horizontal="center" vertical="center" readingOrder="0"/>
    </dxf>
  </rfmt>
  <rfmt sheetId="1" sqref="GGK43" start="0" length="0">
    <dxf>
      <font>
        <b val="0"/>
        <i/>
        <sz val="10"/>
        <color auto="1"/>
      </font>
      <numFmt numFmtId="30" formatCode="@"/>
      <fill>
        <patternFill patternType="solid">
          <bgColor theme="6" tint="0.39997558519241921"/>
        </patternFill>
      </fill>
      <alignment horizontal="center" vertical="center" readingOrder="0"/>
    </dxf>
  </rfmt>
  <rfmt sheetId="1" sqref="GG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G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G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G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G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G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G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G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G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G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G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G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G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H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H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HV43" start="0" length="0">
    <dxf>
      <font>
        <b val="0"/>
        <i/>
        <sz val="10"/>
        <color auto="1"/>
      </font>
      <numFmt numFmtId="30" formatCode="@"/>
      <fill>
        <patternFill patternType="solid">
          <bgColor theme="6" tint="0.39997558519241921"/>
        </patternFill>
      </fill>
      <alignment horizontal="center" vertical="center" readingOrder="0"/>
    </dxf>
  </rfmt>
  <rfmt sheetId="1" sqref="GHW43" start="0" length="0">
    <dxf>
      <font>
        <b val="0"/>
        <i/>
        <sz val="10"/>
        <color auto="1"/>
      </font>
      <numFmt numFmtId="30" formatCode="@"/>
      <fill>
        <patternFill patternType="solid">
          <bgColor theme="6" tint="0.39997558519241921"/>
        </patternFill>
      </fill>
      <alignment horizontal="center" vertical="center" readingOrder="0"/>
    </dxf>
  </rfmt>
  <rfmt sheetId="1" sqref="GHX43" start="0" length="0">
    <dxf>
      <font>
        <b val="0"/>
        <i/>
        <sz val="10"/>
        <color auto="1"/>
      </font>
      <numFmt numFmtId="30" formatCode="@"/>
      <fill>
        <patternFill patternType="solid">
          <bgColor theme="6" tint="0.39997558519241921"/>
        </patternFill>
      </fill>
      <alignment horizontal="center" vertical="center" readingOrder="0"/>
    </dxf>
  </rfmt>
  <rfmt sheetId="1" sqref="GHY43" start="0" length="0">
    <dxf>
      <font>
        <b val="0"/>
        <i/>
        <sz val="10"/>
        <color auto="1"/>
      </font>
      <numFmt numFmtId="30" formatCode="@"/>
      <fill>
        <patternFill patternType="solid">
          <bgColor theme="6" tint="0.39997558519241921"/>
        </patternFill>
      </fill>
      <alignment horizontal="center" vertical="center" readingOrder="0"/>
    </dxf>
  </rfmt>
  <rfmt sheetId="1" sqref="GH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I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I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I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I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I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I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I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I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I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I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I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I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I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I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I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J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JJ43" start="0" length="0">
    <dxf>
      <font>
        <b val="0"/>
        <i/>
        <sz val="10"/>
        <color auto="1"/>
      </font>
      <numFmt numFmtId="30" formatCode="@"/>
      <fill>
        <patternFill patternType="solid">
          <bgColor theme="6" tint="0.39997558519241921"/>
        </patternFill>
      </fill>
      <alignment horizontal="center" vertical="center" readingOrder="0"/>
    </dxf>
  </rfmt>
  <rfmt sheetId="1" sqref="GJK43" start="0" length="0">
    <dxf>
      <font>
        <b val="0"/>
        <i/>
        <sz val="10"/>
        <color auto="1"/>
      </font>
      <numFmt numFmtId="30" formatCode="@"/>
      <fill>
        <patternFill patternType="solid">
          <bgColor theme="6" tint="0.39997558519241921"/>
        </patternFill>
      </fill>
      <alignment horizontal="center" vertical="center" readingOrder="0"/>
    </dxf>
  </rfmt>
  <rfmt sheetId="1" sqref="GJL43" start="0" length="0">
    <dxf>
      <font>
        <b val="0"/>
        <i/>
        <sz val="10"/>
        <color auto="1"/>
      </font>
      <numFmt numFmtId="30" formatCode="@"/>
      <fill>
        <patternFill patternType="solid">
          <bgColor theme="6" tint="0.39997558519241921"/>
        </patternFill>
      </fill>
      <alignment horizontal="center" vertical="center" readingOrder="0"/>
    </dxf>
  </rfmt>
  <rfmt sheetId="1" sqref="GJM43" start="0" length="0">
    <dxf>
      <font>
        <b val="0"/>
        <i/>
        <sz val="10"/>
        <color auto="1"/>
      </font>
      <numFmt numFmtId="30" formatCode="@"/>
      <fill>
        <patternFill patternType="solid">
          <bgColor theme="6" tint="0.39997558519241921"/>
        </patternFill>
      </fill>
      <alignment horizontal="center" vertical="center" readingOrder="0"/>
    </dxf>
  </rfmt>
  <rfmt sheetId="1" sqref="GJ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J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J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J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J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J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J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J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J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J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J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K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K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KX43" start="0" length="0">
    <dxf>
      <font>
        <b val="0"/>
        <i/>
        <sz val="10"/>
        <color auto="1"/>
      </font>
      <numFmt numFmtId="30" formatCode="@"/>
      <fill>
        <patternFill patternType="solid">
          <bgColor theme="6" tint="0.39997558519241921"/>
        </patternFill>
      </fill>
      <alignment horizontal="center" vertical="center" readingOrder="0"/>
    </dxf>
  </rfmt>
  <rfmt sheetId="1" sqref="GKY43" start="0" length="0">
    <dxf>
      <font>
        <b val="0"/>
        <i/>
        <sz val="10"/>
        <color auto="1"/>
      </font>
      <numFmt numFmtId="30" formatCode="@"/>
      <fill>
        <patternFill patternType="solid">
          <bgColor theme="6" tint="0.39997558519241921"/>
        </patternFill>
      </fill>
      <alignment horizontal="center" vertical="center" readingOrder="0"/>
    </dxf>
  </rfmt>
  <rfmt sheetId="1" sqref="GKZ43" start="0" length="0">
    <dxf>
      <font>
        <b val="0"/>
        <i/>
        <sz val="10"/>
        <color auto="1"/>
      </font>
      <numFmt numFmtId="30" formatCode="@"/>
      <fill>
        <patternFill patternType="solid">
          <bgColor theme="6" tint="0.39997558519241921"/>
        </patternFill>
      </fill>
      <alignment horizontal="center" vertical="center" readingOrder="0"/>
    </dxf>
  </rfmt>
  <rfmt sheetId="1" sqref="GLA43" start="0" length="0">
    <dxf>
      <font>
        <b val="0"/>
        <i/>
        <sz val="10"/>
        <color auto="1"/>
      </font>
      <numFmt numFmtId="30" formatCode="@"/>
      <fill>
        <patternFill patternType="solid">
          <bgColor theme="6" tint="0.39997558519241921"/>
        </patternFill>
      </fill>
      <alignment horizontal="center" vertical="center" readingOrder="0"/>
    </dxf>
  </rfmt>
  <rfmt sheetId="1" sqref="GL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L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L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L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L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L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L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L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L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L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L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L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L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L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M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ML43" start="0" length="0">
    <dxf>
      <font>
        <b val="0"/>
        <i/>
        <sz val="10"/>
        <color auto="1"/>
      </font>
      <numFmt numFmtId="30" formatCode="@"/>
      <fill>
        <patternFill patternType="solid">
          <bgColor theme="6" tint="0.39997558519241921"/>
        </patternFill>
      </fill>
      <alignment horizontal="center" vertical="center" readingOrder="0"/>
    </dxf>
  </rfmt>
  <rfmt sheetId="1" sqref="GMM43" start="0" length="0">
    <dxf>
      <font>
        <b val="0"/>
        <i/>
        <sz val="10"/>
        <color auto="1"/>
      </font>
      <numFmt numFmtId="30" formatCode="@"/>
      <fill>
        <patternFill patternType="solid">
          <bgColor theme="6" tint="0.39997558519241921"/>
        </patternFill>
      </fill>
      <alignment horizontal="center" vertical="center" readingOrder="0"/>
    </dxf>
  </rfmt>
  <rfmt sheetId="1" sqref="GMN43" start="0" length="0">
    <dxf>
      <font>
        <b val="0"/>
        <i/>
        <sz val="10"/>
        <color auto="1"/>
      </font>
      <numFmt numFmtId="30" formatCode="@"/>
      <fill>
        <patternFill patternType="solid">
          <bgColor theme="6" tint="0.39997558519241921"/>
        </patternFill>
      </fill>
      <alignment horizontal="center" vertical="center" readingOrder="0"/>
    </dxf>
  </rfmt>
  <rfmt sheetId="1" sqref="GMO43" start="0" length="0">
    <dxf>
      <font>
        <b val="0"/>
        <i/>
        <sz val="10"/>
        <color auto="1"/>
      </font>
      <numFmt numFmtId="30" formatCode="@"/>
      <fill>
        <patternFill patternType="solid">
          <bgColor theme="6" tint="0.39997558519241921"/>
        </patternFill>
      </fill>
      <alignment horizontal="center" vertical="center" readingOrder="0"/>
    </dxf>
  </rfmt>
  <rfmt sheetId="1" sqref="GM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M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M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M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M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M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M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M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M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M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M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N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N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NZ43" start="0" length="0">
    <dxf>
      <font>
        <b val="0"/>
        <i/>
        <sz val="10"/>
        <color auto="1"/>
      </font>
      <numFmt numFmtId="30" formatCode="@"/>
      <fill>
        <patternFill patternType="solid">
          <bgColor theme="6" tint="0.39997558519241921"/>
        </patternFill>
      </fill>
      <alignment horizontal="center" vertical="center" readingOrder="0"/>
    </dxf>
  </rfmt>
  <rfmt sheetId="1" sqref="GOA43" start="0" length="0">
    <dxf>
      <font>
        <b val="0"/>
        <i/>
        <sz val="10"/>
        <color auto="1"/>
      </font>
      <numFmt numFmtId="30" formatCode="@"/>
      <fill>
        <patternFill patternType="solid">
          <bgColor theme="6" tint="0.39997558519241921"/>
        </patternFill>
      </fill>
      <alignment horizontal="center" vertical="center" readingOrder="0"/>
    </dxf>
  </rfmt>
  <rfmt sheetId="1" sqref="GOB43" start="0" length="0">
    <dxf>
      <font>
        <b val="0"/>
        <i/>
        <sz val="10"/>
        <color auto="1"/>
      </font>
      <numFmt numFmtId="30" formatCode="@"/>
      <fill>
        <patternFill patternType="solid">
          <bgColor theme="6" tint="0.39997558519241921"/>
        </patternFill>
      </fill>
      <alignment horizontal="center" vertical="center" readingOrder="0"/>
    </dxf>
  </rfmt>
  <rfmt sheetId="1" sqref="GOC43" start="0" length="0">
    <dxf>
      <font>
        <b val="0"/>
        <i/>
        <sz val="10"/>
        <color auto="1"/>
      </font>
      <numFmt numFmtId="30" formatCode="@"/>
      <fill>
        <patternFill patternType="solid">
          <bgColor theme="6" tint="0.39997558519241921"/>
        </patternFill>
      </fill>
      <alignment horizontal="center" vertical="center" readingOrder="0"/>
    </dxf>
  </rfmt>
  <rfmt sheetId="1" sqref="GO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O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O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O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O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O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O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O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O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O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O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O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P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P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PN43" start="0" length="0">
    <dxf>
      <font>
        <b val="0"/>
        <i/>
        <sz val="10"/>
        <color auto="1"/>
      </font>
      <numFmt numFmtId="30" formatCode="@"/>
      <fill>
        <patternFill patternType="solid">
          <bgColor theme="6" tint="0.39997558519241921"/>
        </patternFill>
      </fill>
      <alignment horizontal="center" vertical="center" readingOrder="0"/>
    </dxf>
  </rfmt>
  <rfmt sheetId="1" sqref="GPO43" start="0" length="0">
    <dxf>
      <font>
        <b val="0"/>
        <i/>
        <sz val="10"/>
        <color auto="1"/>
      </font>
      <numFmt numFmtId="30" formatCode="@"/>
      <fill>
        <patternFill patternType="solid">
          <bgColor theme="6" tint="0.39997558519241921"/>
        </patternFill>
      </fill>
      <alignment horizontal="center" vertical="center" readingOrder="0"/>
    </dxf>
  </rfmt>
  <rfmt sheetId="1" sqref="GPP43" start="0" length="0">
    <dxf>
      <font>
        <b val="0"/>
        <i/>
        <sz val="10"/>
        <color auto="1"/>
      </font>
      <numFmt numFmtId="30" formatCode="@"/>
      <fill>
        <patternFill patternType="solid">
          <bgColor theme="6" tint="0.39997558519241921"/>
        </patternFill>
      </fill>
      <alignment horizontal="center" vertical="center" readingOrder="0"/>
    </dxf>
  </rfmt>
  <rfmt sheetId="1" sqref="GPQ43" start="0" length="0">
    <dxf>
      <font>
        <b val="0"/>
        <i/>
        <sz val="10"/>
        <color auto="1"/>
      </font>
      <numFmt numFmtId="30" formatCode="@"/>
      <fill>
        <patternFill patternType="solid">
          <bgColor theme="6" tint="0.39997558519241921"/>
        </patternFill>
      </fill>
      <alignment horizontal="center" vertical="center" readingOrder="0"/>
    </dxf>
  </rfmt>
  <rfmt sheetId="1" sqref="GP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P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P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P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P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P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P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P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P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Q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Q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Q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RB43" start="0" length="0">
    <dxf>
      <font>
        <b val="0"/>
        <i/>
        <sz val="10"/>
        <color auto="1"/>
      </font>
      <numFmt numFmtId="30" formatCode="@"/>
      <fill>
        <patternFill patternType="solid">
          <bgColor theme="6" tint="0.39997558519241921"/>
        </patternFill>
      </fill>
      <alignment horizontal="center" vertical="center" readingOrder="0"/>
    </dxf>
  </rfmt>
  <rfmt sheetId="1" sqref="GRC43" start="0" length="0">
    <dxf>
      <font>
        <b val="0"/>
        <i/>
        <sz val="10"/>
        <color auto="1"/>
      </font>
      <numFmt numFmtId="30" formatCode="@"/>
      <fill>
        <patternFill patternType="solid">
          <bgColor theme="6" tint="0.39997558519241921"/>
        </patternFill>
      </fill>
      <alignment horizontal="center" vertical="center" readingOrder="0"/>
    </dxf>
  </rfmt>
  <rfmt sheetId="1" sqref="GRD43" start="0" length="0">
    <dxf>
      <font>
        <b val="0"/>
        <i/>
        <sz val="10"/>
        <color auto="1"/>
      </font>
      <numFmt numFmtId="30" formatCode="@"/>
      <fill>
        <patternFill patternType="solid">
          <bgColor theme="6" tint="0.39997558519241921"/>
        </patternFill>
      </fill>
      <alignment horizontal="center" vertical="center" readingOrder="0"/>
    </dxf>
  </rfmt>
  <rfmt sheetId="1" sqref="GRE43" start="0" length="0">
    <dxf>
      <font>
        <b val="0"/>
        <i/>
        <sz val="10"/>
        <color auto="1"/>
      </font>
      <numFmt numFmtId="30" formatCode="@"/>
      <fill>
        <patternFill patternType="solid">
          <bgColor theme="6" tint="0.39997558519241921"/>
        </patternFill>
      </fill>
      <alignment horizontal="center" vertical="center" readingOrder="0"/>
    </dxf>
  </rfmt>
  <rfmt sheetId="1" sqref="GR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R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R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R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R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R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R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R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R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R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R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R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S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S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S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S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SP43" start="0" length="0">
    <dxf>
      <font>
        <b val="0"/>
        <i/>
        <sz val="10"/>
        <color auto="1"/>
      </font>
      <numFmt numFmtId="30" formatCode="@"/>
      <fill>
        <patternFill patternType="solid">
          <bgColor theme="6" tint="0.39997558519241921"/>
        </patternFill>
      </fill>
      <alignment horizontal="center" vertical="center" readingOrder="0"/>
    </dxf>
  </rfmt>
  <rfmt sheetId="1" sqref="GSQ43" start="0" length="0">
    <dxf>
      <font>
        <b val="0"/>
        <i/>
        <sz val="10"/>
        <color auto="1"/>
      </font>
      <numFmt numFmtId="30" formatCode="@"/>
      <fill>
        <patternFill patternType="solid">
          <bgColor theme="6" tint="0.39997558519241921"/>
        </patternFill>
      </fill>
      <alignment horizontal="center" vertical="center" readingOrder="0"/>
    </dxf>
  </rfmt>
  <rfmt sheetId="1" sqref="GSR43" start="0" length="0">
    <dxf>
      <font>
        <b val="0"/>
        <i/>
        <sz val="10"/>
        <color auto="1"/>
      </font>
      <numFmt numFmtId="30" formatCode="@"/>
      <fill>
        <patternFill patternType="solid">
          <bgColor theme="6" tint="0.39997558519241921"/>
        </patternFill>
      </fill>
      <alignment horizontal="center" vertical="center" readingOrder="0"/>
    </dxf>
  </rfmt>
  <rfmt sheetId="1" sqref="GSS43" start="0" length="0">
    <dxf>
      <font>
        <b val="0"/>
        <i/>
        <sz val="10"/>
        <color auto="1"/>
      </font>
      <numFmt numFmtId="30" formatCode="@"/>
      <fill>
        <patternFill patternType="solid">
          <bgColor theme="6" tint="0.39997558519241921"/>
        </patternFill>
      </fill>
      <alignment horizontal="center" vertical="center" readingOrder="0"/>
    </dxf>
  </rfmt>
  <rfmt sheetId="1" sqref="GS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S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S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S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S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S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S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T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T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T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T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U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U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UD43" start="0" length="0">
    <dxf>
      <font>
        <b val="0"/>
        <i/>
        <sz val="10"/>
        <color auto="1"/>
      </font>
      <numFmt numFmtId="30" formatCode="@"/>
      <fill>
        <patternFill patternType="solid">
          <bgColor theme="6" tint="0.39997558519241921"/>
        </patternFill>
      </fill>
      <alignment horizontal="center" vertical="center" readingOrder="0"/>
    </dxf>
  </rfmt>
  <rfmt sheetId="1" sqref="GUE43" start="0" length="0">
    <dxf>
      <font>
        <b val="0"/>
        <i/>
        <sz val="10"/>
        <color auto="1"/>
      </font>
      <numFmt numFmtId="30" formatCode="@"/>
      <fill>
        <patternFill patternType="solid">
          <bgColor theme="6" tint="0.39997558519241921"/>
        </patternFill>
      </fill>
      <alignment horizontal="center" vertical="center" readingOrder="0"/>
    </dxf>
  </rfmt>
  <rfmt sheetId="1" sqref="GUF43" start="0" length="0">
    <dxf>
      <font>
        <b val="0"/>
        <i/>
        <sz val="10"/>
        <color auto="1"/>
      </font>
      <numFmt numFmtId="30" formatCode="@"/>
      <fill>
        <patternFill patternType="solid">
          <bgColor theme="6" tint="0.39997558519241921"/>
        </patternFill>
      </fill>
      <alignment horizontal="center" vertical="center" readingOrder="0"/>
    </dxf>
  </rfmt>
  <rfmt sheetId="1" sqref="GUG43" start="0" length="0">
    <dxf>
      <font>
        <b val="0"/>
        <i/>
        <sz val="10"/>
        <color auto="1"/>
      </font>
      <numFmt numFmtId="30" formatCode="@"/>
      <fill>
        <patternFill patternType="solid">
          <bgColor theme="6" tint="0.39997558519241921"/>
        </patternFill>
      </fill>
      <alignment horizontal="center" vertical="center" readingOrder="0"/>
    </dxf>
  </rfmt>
  <rfmt sheetId="1" sqref="GU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U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U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U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U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U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U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U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U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U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U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U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V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V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V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V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V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V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VR43" start="0" length="0">
    <dxf>
      <font>
        <b val="0"/>
        <i/>
        <sz val="10"/>
        <color auto="1"/>
      </font>
      <numFmt numFmtId="30" formatCode="@"/>
      <fill>
        <patternFill patternType="solid">
          <bgColor theme="6" tint="0.39997558519241921"/>
        </patternFill>
      </fill>
      <alignment horizontal="center" vertical="center" readingOrder="0"/>
    </dxf>
  </rfmt>
  <rfmt sheetId="1" sqref="GVS43" start="0" length="0">
    <dxf>
      <font>
        <b val="0"/>
        <i/>
        <sz val="10"/>
        <color auto="1"/>
      </font>
      <numFmt numFmtId="30" formatCode="@"/>
      <fill>
        <patternFill patternType="solid">
          <bgColor theme="6" tint="0.39997558519241921"/>
        </patternFill>
      </fill>
      <alignment horizontal="center" vertical="center" readingOrder="0"/>
    </dxf>
  </rfmt>
  <rfmt sheetId="1" sqref="GVT43" start="0" length="0">
    <dxf>
      <font>
        <b val="0"/>
        <i/>
        <sz val="10"/>
        <color auto="1"/>
      </font>
      <numFmt numFmtId="30" formatCode="@"/>
      <fill>
        <patternFill patternType="solid">
          <bgColor theme="6" tint="0.39997558519241921"/>
        </patternFill>
      </fill>
      <alignment horizontal="center" vertical="center" readingOrder="0"/>
    </dxf>
  </rfmt>
  <rfmt sheetId="1" sqref="GVU43" start="0" length="0">
    <dxf>
      <font>
        <b val="0"/>
        <i/>
        <sz val="10"/>
        <color auto="1"/>
      </font>
      <numFmt numFmtId="30" formatCode="@"/>
      <fill>
        <patternFill patternType="solid">
          <bgColor theme="6" tint="0.39997558519241921"/>
        </patternFill>
      </fill>
      <alignment horizontal="center" vertical="center" readingOrder="0"/>
    </dxf>
  </rfmt>
  <rfmt sheetId="1" sqref="GV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V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V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V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V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W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W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W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W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W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X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X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X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X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X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XF43" start="0" length="0">
    <dxf>
      <font>
        <b val="0"/>
        <i/>
        <sz val="10"/>
        <color auto="1"/>
      </font>
      <numFmt numFmtId="30" formatCode="@"/>
      <fill>
        <patternFill patternType="solid">
          <bgColor theme="6" tint="0.39997558519241921"/>
        </patternFill>
      </fill>
      <alignment horizontal="center" vertical="center" readingOrder="0"/>
    </dxf>
  </rfmt>
  <rfmt sheetId="1" sqref="GXG43" start="0" length="0">
    <dxf>
      <font>
        <b val="0"/>
        <i/>
        <sz val="10"/>
        <color auto="1"/>
      </font>
      <numFmt numFmtId="30" formatCode="@"/>
      <fill>
        <patternFill patternType="solid">
          <bgColor theme="6" tint="0.39997558519241921"/>
        </patternFill>
      </fill>
      <alignment horizontal="center" vertical="center" readingOrder="0"/>
    </dxf>
  </rfmt>
  <rfmt sheetId="1" sqref="GXH43" start="0" length="0">
    <dxf>
      <font>
        <b val="0"/>
        <i/>
        <sz val="10"/>
        <color auto="1"/>
      </font>
      <numFmt numFmtId="30" formatCode="@"/>
      <fill>
        <patternFill patternType="solid">
          <bgColor theme="6" tint="0.39997558519241921"/>
        </patternFill>
      </fill>
      <alignment horizontal="center" vertical="center" readingOrder="0"/>
    </dxf>
  </rfmt>
  <rfmt sheetId="1" sqref="GXI43" start="0" length="0">
    <dxf>
      <font>
        <b val="0"/>
        <i/>
        <sz val="10"/>
        <color auto="1"/>
      </font>
      <numFmt numFmtId="30" formatCode="@"/>
      <fill>
        <patternFill patternType="solid">
          <bgColor theme="6" tint="0.39997558519241921"/>
        </patternFill>
      </fill>
      <alignment horizontal="center" vertical="center" readingOrder="0"/>
    </dxf>
  </rfmt>
  <rfmt sheetId="1" sqref="GX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X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X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X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X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X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X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X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X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X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X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X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X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X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X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X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X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Y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Y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Y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Y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Y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Y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Y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Y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YT43" start="0" length="0">
    <dxf>
      <font>
        <b val="0"/>
        <i/>
        <sz val="10"/>
        <color auto="1"/>
      </font>
      <numFmt numFmtId="30" formatCode="@"/>
      <fill>
        <patternFill patternType="solid">
          <bgColor theme="6" tint="0.39997558519241921"/>
        </patternFill>
      </fill>
      <alignment horizontal="center" vertical="center" readingOrder="0"/>
    </dxf>
  </rfmt>
  <rfmt sheetId="1" sqref="GYU43" start="0" length="0">
    <dxf>
      <font>
        <b val="0"/>
        <i/>
        <sz val="10"/>
        <color auto="1"/>
      </font>
      <numFmt numFmtId="30" formatCode="@"/>
      <fill>
        <patternFill patternType="solid">
          <bgColor theme="6" tint="0.39997558519241921"/>
        </patternFill>
      </fill>
      <alignment horizontal="center" vertical="center" readingOrder="0"/>
    </dxf>
  </rfmt>
  <rfmt sheetId="1" sqref="GYV43" start="0" length="0">
    <dxf>
      <font>
        <b val="0"/>
        <i/>
        <sz val="10"/>
        <color auto="1"/>
      </font>
      <numFmt numFmtId="30" formatCode="@"/>
      <fill>
        <patternFill patternType="solid">
          <bgColor theme="6" tint="0.39997558519241921"/>
        </patternFill>
      </fill>
      <alignment horizontal="center" vertical="center" readingOrder="0"/>
    </dxf>
  </rfmt>
  <rfmt sheetId="1" sqref="GYW43" start="0" length="0">
    <dxf>
      <font>
        <b val="0"/>
        <i/>
        <sz val="10"/>
        <color auto="1"/>
      </font>
      <numFmt numFmtId="30" formatCode="@"/>
      <fill>
        <patternFill patternType="solid">
          <bgColor theme="6" tint="0.39997558519241921"/>
        </patternFill>
      </fill>
      <alignment horizontal="center" vertical="center" readingOrder="0"/>
    </dxf>
  </rfmt>
  <rfmt sheetId="1" sqref="GY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Y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Y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Z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GZ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GZ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GZ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GZ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Z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Z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A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AH43" start="0" length="0">
    <dxf>
      <font>
        <b val="0"/>
        <i/>
        <sz val="10"/>
        <color auto="1"/>
      </font>
      <numFmt numFmtId="30" formatCode="@"/>
      <fill>
        <patternFill patternType="solid">
          <bgColor theme="6" tint="0.39997558519241921"/>
        </patternFill>
      </fill>
      <alignment horizontal="center" vertical="center" readingOrder="0"/>
    </dxf>
  </rfmt>
  <rfmt sheetId="1" sqref="HAI43" start="0" length="0">
    <dxf>
      <font>
        <b val="0"/>
        <i/>
        <sz val="10"/>
        <color auto="1"/>
      </font>
      <numFmt numFmtId="30" formatCode="@"/>
      <fill>
        <patternFill patternType="solid">
          <bgColor theme="6" tint="0.39997558519241921"/>
        </patternFill>
      </fill>
      <alignment horizontal="center" vertical="center" readingOrder="0"/>
    </dxf>
  </rfmt>
  <rfmt sheetId="1" sqref="HAJ43" start="0" length="0">
    <dxf>
      <font>
        <b val="0"/>
        <i/>
        <sz val="10"/>
        <color auto="1"/>
      </font>
      <numFmt numFmtId="30" formatCode="@"/>
      <fill>
        <patternFill patternType="solid">
          <bgColor theme="6" tint="0.39997558519241921"/>
        </patternFill>
      </fill>
      <alignment horizontal="center" vertical="center" readingOrder="0"/>
    </dxf>
  </rfmt>
  <rfmt sheetId="1" sqref="HAK43" start="0" length="0">
    <dxf>
      <font>
        <b val="0"/>
        <i/>
        <sz val="10"/>
        <color auto="1"/>
      </font>
      <numFmt numFmtId="30" formatCode="@"/>
      <fill>
        <patternFill patternType="solid">
          <bgColor theme="6" tint="0.39997558519241921"/>
        </patternFill>
      </fill>
      <alignment horizontal="center" vertical="center" readingOrder="0"/>
    </dxf>
  </rfmt>
  <rfmt sheetId="1" sqref="HA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A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A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A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A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A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A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A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A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A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A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A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A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B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B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BV43" start="0" length="0">
    <dxf>
      <font>
        <b val="0"/>
        <i/>
        <sz val="10"/>
        <color auto="1"/>
      </font>
      <numFmt numFmtId="30" formatCode="@"/>
      <fill>
        <patternFill patternType="solid">
          <bgColor theme="6" tint="0.39997558519241921"/>
        </patternFill>
      </fill>
      <alignment horizontal="center" vertical="center" readingOrder="0"/>
    </dxf>
  </rfmt>
  <rfmt sheetId="1" sqref="HBW43" start="0" length="0">
    <dxf>
      <font>
        <b val="0"/>
        <i/>
        <sz val="10"/>
        <color auto="1"/>
      </font>
      <numFmt numFmtId="30" formatCode="@"/>
      <fill>
        <patternFill patternType="solid">
          <bgColor theme="6" tint="0.39997558519241921"/>
        </patternFill>
      </fill>
      <alignment horizontal="center" vertical="center" readingOrder="0"/>
    </dxf>
  </rfmt>
  <rfmt sheetId="1" sqref="HBX43" start="0" length="0">
    <dxf>
      <font>
        <b val="0"/>
        <i/>
        <sz val="10"/>
        <color auto="1"/>
      </font>
      <numFmt numFmtId="30" formatCode="@"/>
      <fill>
        <patternFill patternType="solid">
          <bgColor theme="6" tint="0.39997558519241921"/>
        </patternFill>
      </fill>
      <alignment horizontal="center" vertical="center" readingOrder="0"/>
    </dxf>
  </rfmt>
  <rfmt sheetId="1" sqref="HBY43" start="0" length="0">
    <dxf>
      <font>
        <b val="0"/>
        <i/>
        <sz val="10"/>
        <color auto="1"/>
      </font>
      <numFmt numFmtId="30" formatCode="@"/>
      <fill>
        <patternFill patternType="solid">
          <bgColor theme="6" tint="0.39997558519241921"/>
        </patternFill>
      </fill>
      <alignment horizontal="center" vertical="center" readingOrder="0"/>
    </dxf>
  </rfmt>
  <rfmt sheetId="1" sqref="HB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C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C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C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C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C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C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C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C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C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C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C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C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C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C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C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D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DJ43" start="0" length="0">
    <dxf>
      <font>
        <b val="0"/>
        <i/>
        <sz val="10"/>
        <color auto="1"/>
      </font>
      <numFmt numFmtId="30" formatCode="@"/>
      <fill>
        <patternFill patternType="solid">
          <bgColor theme="6" tint="0.39997558519241921"/>
        </patternFill>
      </fill>
      <alignment horizontal="center" vertical="center" readingOrder="0"/>
    </dxf>
  </rfmt>
  <rfmt sheetId="1" sqref="HDK43" start="0" length="0">
    <dxf>
      <font>
        <b val="0"/>
        <i/>
        <sz val="10"/>
        <color auto="1"/>
      </font>
      <numFmt numFmtId="30" formatCode="@"/>
      <fill>
        <patternFill patternType="solid">
          <bgColor theme="6" tint="0.39997558519241921"/>
        </patternFill>
      </fill>
      <alignment horizontal="center" vertical="center" readingOrder="0"/>
    </dxf>
  </rfmt>
  <rfmt sheetId="1" sqref="HDL43" start="0" length="0">
    <dxf>
      <font>
        <b val="0"/>
        <i/>
        <sz val="10"/>
        <color auto="1"/>
      </font>
      <numFmt numFmtId="30" formatCode="@"/>
      <fill>
        <patternFill patternType="solid">
          <bgColor theme="6" tint="0.39997558519241921"/>
        </patternFill>
      </fill>
      <alignment horizontal="center" vertical="center" readingOrder="0"/>
    </dxf>
  </rfmt>
  <rfmt sheetId="1" sqref="HDM43" start="0" length="0">
    <dxf>
      <font>
        <b val="0"/>
        <i/>
        <sz val="10"/>
        <color auto="1"/>
      </font>
      <numFmt numFmtId="30" formatCode="@"/>
      <fill>
        <patternFill patternType="solid">
          <bgColor theme="6" tint="0.39997558519241921"/>
        </patternFill>
      </fill>
      <alignment horizontal="center" vertical="center" readingOrder="0"/>
    </dxf>
  </rfmt>
  <rfmt sheetId="1" sqref="HD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D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D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D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D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D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D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D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D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D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D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E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E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EX43" start="0" length="0">
    <dxf>
      <font>
        <b val="0"/>
        <i/>
        <sz val="10"/>
        <color auto="1"/>
      </font>
      <numFmt numFmtId="30" formatCode="@"/>
      <fill>
        <patternFill patternType="solid">
          <bgColor theme="6" tint="0.39997558519241921"/>
        </patternFill>
      </fill>
      <alignment horizontal="center" vertical="center" readingOrder="0"/>
    </dxf>
  </rfmt>
  <rfmt sheetId="1" sqref="HEY43" start="0" length="0">
    <dxf>
      <font>
        <b val="0"/>
        <i/>
        <sz val="10"/>
        <color auto="1"/>
      </font>
      <numFmt numFmtId="30" formatCode="@"/>
      <fill>
        <patternFill patternType="solid">
          <bgColor theme="6" tint="0.39997558519241921"/>
        </patternFill>
      </fill>
      <alignment horizontal="center" vertical="center" readingOrder="0"/>
    </dxf>
  </rfmt>
  <rfmt sheetId="1" sqref="HEZ43" start="0" length="0">
    <dxf>
      <font>
        <b val="0"/>
        <i/>
        <sz val="10"/>
        <color auto="1"/>
      </font>
      <numFmt numFmtId="30" formatCode="@"/>
      <fill>
        <patternFill patternType="solid">
          <bgColor theme="6" tint="0.39997558519241921"/>
        </patternFill>
      </fill>
      <alignment horizontal="center" vertical="center" readingOrder="0"/>
    </dxf>
  </rfmt>
  <rfmt sheetId="1" sqref="HFA43" start="0" length="0">
    <dxf>
      <font>
        <b val="0"/>
        <i/>
        <sz val="10"/>
        <color auto="1"/>
      </font>
      <numFmt numFmtId="30" formatCode="@"/>
      <fill>
        <patternFill patternType="solid">
          <bgColor theme="6" tint="0.39997558519241921"/>
        </patternFill>
      </fill>
      <alignment horizontal="center" vertical="center" readingOrder="0"/>
    </dxf>
  </rfmt>
  <rfmt sheetId="1" sqref="HF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F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F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F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F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F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F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F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F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F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F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F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F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F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G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GL43" start="0" length="0">
    <dxf>
      <font>
        <b val="0"/>
        <i/>
        <sz val="10"/>
        <color auto="1"/>
      </font>
      <numFmt numFmtId="30" formatCode="@"/>
      <fill>
        <patternFill patternType="solid">
          <bgColor theme="6" tint="0.39997558519241921"/>
        </patternFill>
      </fill>
      <alignment horizontal="center" vertical="center" readingOrder="0"/>
    </dxf>
  </rfmt>
  <rfmt sheetId="1" sqref="HGM43" start="0" length="0">
    <dxf>
      <font>
        <b val="0"/>
        <i/>
        <sz val="10"/>
        <color auto="1"/>
      </font>
      <numFmt numFmtId="30" formatCode="@"/>
      <fill>
        <patternFill patternType="solid">
          <bgColor theme="6" tint="0.39997558519241921"/>
        </patternFill>
      </fill>
      <alignment horizontal="center" vertical="center" readingOrder="0"/>
    </dxf>
  </rfmt>
  <rfmt sheetId="1" sqref="HGN43" start="0" length="0">
    <dxf>
      <font>
        <b val="0"/>
        <i/>
        <sz val="10"/>
        <color auto="1"/>
      </font>
      <numFmt numFmtId="30" formatCode="@"/>
      <fill>
        <patternFill patternType="solid">
          <bgColor theme="6" tint="0.39997558519241921"/>
        </patternFill>
      </fill>
      <alignment horizontal="center" vertical="center" readingOrder="0"/>
    </dxf>
  </rfmt>
  <rfmt sheetId="1" sqref="HGO43" start="0" length="0">
    <dxf>
      <font>
        <b val="0"/>
        <i/>
        <sz val="10"/>
        <color auto="1"/>
      </font>
      <numFmt numFmtId="30" formatCode="@"/>
      <fill>
        <patternFill patternType="solid">
          <bgColor theme="6" tint="0.39997558519241921"/>
        </patternFill>
      </fill>
      <alignment horizontal="center" vertical="center" readingOrder="0"/>
    </dxf>
  </rfmt>
  <rfmt sheetId="1" sqref="HG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G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G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G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G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G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G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G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G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G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G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H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H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HZ43" start="0" length="0">
    <dxf>
      <font>
        <b val="0"/>
        <i/>
        <sz val="10"/>
        <color auto="1"/>
      </font>
      <numFmt numFmtId="30" formatCode="@"/>
      <fill>
        <patternFill patternType="solid">
          <bgColor theme="6" tint="0.39997558519241921"/>
        </patternFill>
      </fill>
      <alignment horizontal="center" vertical="center" readingOrder="0"/>
    </dxf>
  </rfmt>
  <rfmt sheetId="1" sqref="HIA43" start="0" length="0">
    <dxf>
      <font>
        <b val="0"/>
        <i/>
        <sz val="10"/>
        <color auto="1"/>
      </font>
      <numFmt numFmtId="30" formatCode="@"/>
      <fill>
        <patternFill patternType="solid">
          <bgColor theme="6" tint="0.39997558519241921"/>
        </patternFill>
      </fill>
      <alignment horizontal="center" vertical="center" readingOrder="0"/>
    </dxf>
  </rfmt>
  <rfmt sheetId="1" sqref="HIB43" start="0" length="0">
    <dxf>
      <font>
        <b val="0"/>
        <i/>
        <sz val="10"/>
        <color auto="1"/>
      </font>
      <numFmt numFmtId="30" formatCode="@"/>
      <fill>
        <patternFill patternType="solid">
          <bgColor theme="6" tint="0.39997558519241921"/>
        </patternFill>
      </fill>
      <alignment horizontal="center" vertical="center" readingOrder="0"/>
    </dxf>
  </rfmt>
  <rfmt sheetId="1" sqref="HIC43" start="0" length="0">
    <dxf>
      <font>
        <b val="0"/>
        <i/>
        <sz val="10"/>
        <color auto="1"/>
      </font>
      <numFmt numFmtId="30" formatCode="@"/>
      <fill>
        <patternFill patternType="solid">
          <bgColor theme="6" tint="0.39997558519241921"/>
        </patternFill>
      </fill>
      <alignment horizontal="center" vertical="center" readingOrder="0"/>
    </dxf>
  </rfmt>
  <rfmt sheetId="1" sqref="HI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I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I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I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I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I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I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I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I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I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I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I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J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J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JN43" start="0" length="0">
    <dxf>
      <font>
        <b val="0"/>
        <i/>
        <sz val="10"/>
        <color auto="1"/>
      </font>
      <numFmt numFmtId="30" formatCode="@"/>
      <fill>
        <patternFill patternType="solid">
          <bgColor theme="6" tint="0.39997558519241921"/>
        </patternFill>
      </fill>
      <alignment horizontal="center" vertical="center" readingOrder="0"/>
    </dxf>
  </rfmt>
  <rfmt sheetId="1" sqref="HJO43" start="0" length="0">
    <dxf>
      <font>
        <b val="0"/>
        <i/>
        <sz val="10"/>
        <color auto="1"/>
      </font>
      <numFmt numFmtId="30" formatCode="@"/>
      <fill>
        <patternFill patternType="solid">
          <bgColor theme="6" tint="0.39997558519241921"/>
        </patternFill>
      </fill>
      <alignment horizontal="center" vertical="center" readingOrder="0"/>
    </dxf>
  </rfmt>
  <rfmt sheetId="1" sqref="HJP43" start="0" length="0">
    <dxf>
      <font>
        <b val="0"/>
        <i/>
        <sz val="10"/>
        <color auto="1"/>
      </font>
      <numFmt numFmtId="30" formatCode="@"/>
      <fill>
        <patternFill patternType="solid">
          <bgColor theme="6" tint="0.39997558519241921"/>
        </patternFill>
      </fill>
      <alignment horizontal="center" vertical="center" readingOrder="0"/>
    </dxf>
  </rfmt>
  <rfmt sheetId="1" sqref="HJQ43" start="0" length="0">
    <dxf>
      <font>
        <b val="0"/>
        <i/>
        <sz val="10"/>
        <color auto="1"/>
      </font>
      <numFmt numFmtId="30" formatCode="@"/>
      <fill>
        <patternFill patternType="solid">
          <bgColor theme="6" tint="0.39997558519241921"/>
        </patternFill>
      </fill>
      <alignment horizontal="center" vertical="center" readingOrder="0"/>
    </dxf>
  </rfmt>
  <rfmt sheetId="1" sqref="HJ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J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J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J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J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J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J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J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J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K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K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K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LB43" start="0" length="0">
    <dxf>
      <font>
        <b val="0"/>
        <i/>
        <sz val="10"/>
        <color auto="1"/>
      </font>
      <numFmt numFmtId="30" formatCode="@"/>
      <fill>
        <patternFill patternType="solid">
          <bgColor theme="6" tint="0.39997558519241921"/>
        </patternFill>
      </fill>
      <alignment horizontal="center" vertical="center" readingOrder="0"/>
    </dxf>
  </rfmt>
  <rfmt sheetId="1" sqref="HLC43" start="0" length="0">
    <dxf>
      <font>
        <b val="0"/>
        <i/>
        <sz val="10"/>
        <color auto="1"/>
      </font>
      <numFmt numFmtId="30" formatCode="@"/>
      <fill>
        <patternFill patternType="solid">
          <bgColor theme="6" tint="0.39997558519241921"/>
        </patternFill>
      </fill>
      <alignment horizontal="center" vertical="center" readingOrder="0"/>
    </dxf>
  </rfmt>
  <rfmt sheetId="1" sqref="HLD43" start="0" length="0">
    <dxf>
      <font>
        <b val="0"/>
        <i/>
        <sz val="10"/>
        <color auto="1"/>
      </font>
      <numFmt numFmtId="30" formatCode="@"/>
      <fill>
        <patternFill patternType="solid">
          <bgColor theme="6" tint="0.39997558519241921"/>
        </patternFill>
      </fill>
      <alignment horizontal="center" vertical="center" readingOrder="0"/>
    </dxf>
  </rfmt>
  <rfmt sheetId="1" sqref="HLE43" start="0" length="0">
    <dxf>
      <font>
        <b val="0"/>
        <i/>
        <sz val="10"/>
        <color auto="1"/>
      </font>
      <numFmt numFmtId="30" formatCode="@"/>
      <fill>
        <patternFill patternType="solid">
          <bgColor theme="6" tint="0.39997558519241921"/>
        </patternFill>
      </fill>
      <alignment horizontal="center" vertical="center" readingOrder="0"/>
    </dxf>
  </rfmt>
  <rfmt sheetId="1" sqref="HL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L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L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L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L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L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L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L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L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L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L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L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M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M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M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M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MP43" start="0" length="0">
    <dxf>
      <font>
        <b val="0"/>
        <i/>
        <sz val="10"/>
        <color auto="1"/>
      </font>
      <numFmt numFmtId="30" formatCode="@"/>
      <fill>
        <patternFill patternType="solid">
          <bgColor theme="6" tint="0.39997558519241921"/>
        </patternFill>
      </fill>
      <alignment horizontal="center" vertical="center" readingOrder="0"/>
    </dxf>
  </rfmt>
  <rfmt sheetId="1" sqref="HMQ43" start="0" length="0">
    <dxf>
      <font>
        <b val="0"/>
        <i/>
        <sz val="10"/>
        <color auto="1"/>
      </font>
      <numFmt numFmtId="30" formatCode="@"/>
      <fill>
        <patternFill patternType="solid">
          <bgColor theme="6" tint="0.39997558519241921"/>
        </patternFill>
      </fill>
      <alignment horizontal="center" vertical="center" readingOrder="0"/>
    </dxf>
  </rfmt>
  <rfmt sheetId="1" sqref="HMR43" start="0" length="0">
    <dxf>
      <font>
        <b val="0"/>
        <i/>
        <sz val="10"/>
        <color auto="1"/>
      </font>
      <numFmt numFmtId="30" formatCode="@"/>
      <fill>
        <patternFill patternType="solid">
          <bgColor theme="6" tint="0.39997558519241921"/>
        </patternFill>
      </fill>
      <alignment horizontal="center" vertical="center" readingOrder="0"/>
    </dxf>
  </rfmt>
  <rfmt sheetId="1" sqref="HMS43" start="0" length="0">
    <dxf>
      <font>
        <b val="0"/>
        <i/>
        <sz val="10"/>
        <color auto="1"/>
      </font>
      <numFmt numFmtId="30" formatCode="@"/>
      <fill>
        <patternFill patternType="solid">
          <bgColor theme="6" tint="0.39997558519241921"/>
        </patternFill>
      </fill>
      <alignment horizontal="center" vertical="center" readingOrder="0"/>
    </dxf>
  </rfmt>
  <rfmt sheetId="1" sqref="HM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M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M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M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M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M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M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N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N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N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N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O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O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OD43" start="0" length="0">
    <dxf>
      <font>
        <b val="0"/>
        <i/>
        <sz val="10"/>
        <color auto="1"/>
      </font>
      <numFmt numFmtId="30" formatCode="@"/>
      <fill>
        <patternFill patternType="solid">
          <bgColor theme="6" tint="0.39997558519241921"/>
        </patternFill>
      </fill>
      <alignment horizontal="center" vertical="center" readingOrder="0"/>
    </dxf>
  </rfmt>
  <rfmt sheetId="1" sqref="HOE43" start="0" length="0">
    <dxf>
      <font>
        <b val="0"/>
        <i/>
        <sz val="10"/>
        <color auto="1"/>
      </font>
      <numFmt numFmtId="30" formatCode="@"/>
      <fill>
        <patternFill patternType="solid">
          <bgColor theme="6" tint="0.39997558519241921"/>
        </patternFill>
      </fill>
      <alignment horizontal="center" vertical="center" readingOrder="0"/>
    </dxf>
  </rfmt>
  <rfmt sheetId="1" sqref="HOF43" start="0" length="0">
    <dxf>
      <font>
        <b val="0"/>
        <i/>
        <sz val="10"/>
        <color auto="1"/>
      </font>
      <numFmt numFmtId="30" formatCode="@"/>
      <fill>
        <patternFill patternType="solid">
          <bgColor theme="6" tint="0.39997558519241921"/>
        </patternFill>
      </fill>
      <alignment horizontal="center" vertical="center" readingOrder="0"/>
    </dxf>
  </rfmt>
  <rfmt sheetId="1" sqref="HOG43" start="0" length="0">
    <dxf>
      <font>
        <b val="0"/>
        <i/>
        <sz val="10"/>
        <color auto="1"/>
      </font>
      <numFmt numFmtId="30" formatCode="@"/>
      <fill>
        <patternFill patternType="solid">
          <bgColor theme="6" tint="0.39997558519241921"/>
        </patternFill>
      </fill>
      <alignment horizontal="center" vertical="center" readingOrder="0"/>
    </dxf>
  </rfmt>
  <rfmt sheetId="1" sqref="HO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O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O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O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O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O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O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O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O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O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O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O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P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P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P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P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P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P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PR43" start="0" length="0">
    <dxf>
      <font>
        <b val="0"/>
        <i/>
        <sz val="10"/>
        <color auto="1"/>
      </font>
      <numFmt numFmtId="30" formatCode="@"/>
      <fill>
        <patternFill patternType="solid">
          <bgColor theme="6" tint="0.39997558519241921"/>
        </patternFill>
      </fill>
      <alignment horizontal="center" vertical="center" readingOrder="0"/>
    </dxf>
  </rfmt>
  <rfmt sheetId="1" sqref="HPS43" start="0" length="0">
    <dxf>
      <font>
        <b val="0"/>
        <i/>
        <sz val="10"/>
        <color auto="1"/>
      </font>
      <numFmt numFmtId="30" formatCode="@"/>
      <fill>
        <patternFill patternType="solid">
          <bgColor theme="6" tint="0.39997558519241921"/>
        </patternFill>
      </fill>
      <alignment horizontal="center" vertical="center" readingOrder="0"/>
    </dxf>
  </rfmt>
  <rfmt sheetId="1" sqref="HPT43" start="0" length="0">
    <dxf>
      <font>
        <b val="0"/>
        <i/>
        <sz val="10"/>
        <color auto="1"/>
      </font>
      <numFmt numFmtId="30" formatCode="@"/>
      <fill>
        <patternFill patternType="solid">
          <bgColor theme="6" tint="0.39997558519241921"/>
        </patternFill>
      </fill>
      <alignment horizontal="center" vertical="center" readingOrder="0"/>
    </dxf>
  </rfmt>
  <rfmt sheetId="1" sqref="HPU43" start="0" length="0">
    <dxf>
      <font>
        <b val="0"/>
        <i/>
        <sz val="10"/>
        <color auto="1"/>
      </font>
      <numFmt numFmtId="30" formatCode="@"/>
      <fill>
        <patternFill patternType="solid">
          <bgColor theme="6" tint="0.39997558519241921"/>
        </patternFill>
      </fill>
      <alignment horizontal="center" vertical="center" readingOrder="0"/>
    </dxf>
  </rfmt>
  <rfmt sheetId="1" sqref="HP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P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P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P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P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Q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Q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Q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Q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Q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R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R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R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R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R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RF43" start="0" length="0">
    <dxf>
      <font>
        <b val="0"/>
        <i/>
        <sz val="10"/>
        <color auto="1"/>
      </font>
      <numFmt numFmtId="30" formatCode="@"/>
      <fill>
        <patternFill patternType="solid">
          <bgColor theme="6" tint="0.39997558519241921"/>
        </patternFill>
      </fill>
      <alignment horizontal="center" vertical="center" readingOrder="0"/>
    </dxf>
  </rfmt>
  <rfmt sheetId="1" sqref="HRG43" start="0" length="0">
    <dxf>
      <font>
        <b val="0"/>
        <i/>
        <sz val="10"/>
        <color auto="1"/>
      </font>
      <numFmt numFmtId="30" formatCode="@"/>
      <fill>
        <patternFill patternType="solid">
          <bgColor theme="6" tint="0.39997558519241921"/>
        </patternFill>
      </fill>
      <alignment horizontal="center" vertical="center" readingOrder="0"/>
    </dxf>
  </rfmt>
  <rfmt sheetId="1" sqref="HRH43" start="0" length="0">
    <dxf>
      <font>
        <b val="0"/>
        <i/>
        <sz val="10"/>
        <color auto="1"/>
      </font>
      <numFmt numFmtId="30" formatCode="@"/>
      <fill>
        <patternFill patternType="solid">
          <bgColor theme="6" tint="0.39997558519241921"/>
        </patternFill>
      </fill>
      <alignment horizontal="center" vertical="center" readingOrder="0"/>
    </dxf>
  </rfmt>
  <rfmt sheetId="1" sqref="HRI43" start="0" length="0">
    <dxf>
      <font>
        <b val="0"/>
        <i/>
        <sz val="10"/>
        <color auto="1"/>
      </font>
      <numFmt numFmtId="30" formatCode="@"/>
      <fill>
        <patternFill patternType="solid">
          <bgColor theme="6" tint="0.39997558519241921"/>
        </patternFill>
      </fill>
      <alignment horizontal="center" vertical="center" readingOrder="0"/>
    </dxf>
  </rfmt>
  <rfmt sheetId="1" sqref="HR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R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R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R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R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R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R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R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R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R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R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R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R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R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R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R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R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S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S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S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S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S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S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S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S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ST43" start="0" length="0">
    <dxf>
      <font>
        <b val="0"/>
        <i/>
        <sz val="10"/>
        <color auto="1"/>
      </font>
      <numFmt numFmtId="30" formatCode="@"/>
      <fill>
        <patternFill patternType="solid">
          <bgColor theme="6" tint="0.39997558519241921"/>
        </patternFill>
      </fill>
      <alignment horizontal="center" vertical="center" readingOrder="0"/>
    </dxf>
  </rfmt>
  <rfmt sheetId="1" sqref="HSU43" start="0" length="0">
    <dxf>
      <font>
        <b val="0"/>
        <i/>
        <sz val="10"/>
        <color auto="1"/>
      </font>
      <numFmt numFmtId="30" formatCode="@"/>
      <fill>
        <patternFill patternType="solid">
          <bgColor theme="6" tint="0.39997558519241921"/>
        </patternFill>
      </fill>
      <alignment horizontal="center" vertical="center" readingOrder="0"/>
    </dxf>
  </rfmt>
  <rfmt sheetId="1" sqref="HSV43" start="0" length="0">
    <dxf>
      <font>
        <b val="0"/>
        <i/>
        <sz val="10"/>
        <color auto="1"/>
      </font>
      <numFmt numFmtId="30" formatCode="@"/>
      <fill>
        <patternFill patternType="solid">
          <bgColor theme="6" tint="0.39997558519241921"/>
        </patternFill>
      </fill>
      <alignment horizontal="center" vertical="center" readingOrder="0"/>
    </dxf>
  </rfmt>
  <rfmt sheetId="1" sqref="HSW43" start="0" length="0">
    <dxf>
      <font>
        <b val="0"/>
        <i/>
        <sz val="10"/>
        <color auto="1"/>
      </font>
      <numFmt numFmtId="30" formatCode="@"/>
      <fill>
        <patternFill patternType="solid">
          <bgColor theme="6" tint="0.39997558519241921"/>
        </patternFill>
      </fill>
      <alignment horizontal="center" vertical="center" readingOrder="0"/>
    </dxf>
  </rfmt>
  <rfmt sheetId="1" sqref="HS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S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S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T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T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T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T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T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T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T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U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UH43" start="0" length="0">
    <dxf>
      <font>
        <b val="0"/>
        <i/>
        <sz val="10"/>
        <color auto="1"/>
      </font>
      <numFmt numFmtId="30" formatCode="@"/>
      <fill>
        <patternFill patternType="solid">
          <bgColor theme="6" tint="0.39997558519241921"/>
        </patternFill>
      </fill>
      <alignment horizontal="center" vertical="center" readingOrder="0"/>
    </dxf>
  </rfmt>
  <rfmt sheetId="1" sqref="HUI43" start="0" length="0">
    <dxf>
      <font>
        <b val="0"/>
        <i/>
        <sz val="10"/>
        <color auto="1"/>
      </font>
      <numFmt numFmtId="30" formatCode="@"/>
      <fill>
        <patternFill patternType="solid">
          <bgColor theme="6" tint="0.39997558519241921"/>
        </patternFill>
      </fill>
      <alignment horizontal="center" vertical="center" readingOrder="0"/>
    </dxf>
  </rfmt>
  <rfmt sheetId="1" sqref="HUJ43" start="0" length="0">
    <dxf>
      <font>
        <b val="0"/>
        <i/>
        <sz val="10"/>
        <color auto="1"/>
      </font>
      <numFmt numFmtId="30" formatCode="@"/>
      <fill>
        <patternFill patternType="solid">
          <bgColor theme="6" tint="0.39997558519241921"/>
        </patternFill>
      </fill>
      <alignment horizontal="center" vertical="center" readingOrder="0"/>
    </dxf>
  </rfmt>
  <rfmt sheetId="1" sqref="HUK43" start="0" length="0">
    <dxf>
      <font>
        <b val="0"/>
        <i/>
        <sz val="10"/>
        <color auto="1"/>
      </font>
      <numFmt numFmtId="30" formatCode="@"/>
      <fill>
        <patternFill patternType="solid">
          <bgColor theme="6" tint="0.39997558519241921"/>
        </patternFill>
      </fill>
      <alignment horizontal="center" vertical="center" readingOrder="0"/>
    </dxf>
  </rfmt>
  <rfmt sheetId="1" sqref="HU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U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U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U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U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U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U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U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U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U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U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U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U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V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V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VV43" start="0" length="0">
    <dxf>
      <font>
        <b val="0"/>
        <i/>
        <sz val="10"/>
        <color auto="1"/>
      </font>
      <numFmt numFmtId="30" formatCode="@"/>
      <fill>
        <patternFill patternType="solid">
          <bgColor theme="6" tint="0.39997558519241921"/>
        </patternFill>
      </fill>
      <alignment horizontal="center" vertical="center" readingOrder="0"/>
    </dxf>
  </rfmt>
  <rfmt sheetId="1" sqref="HVW43" start="0" length="0">
    <dxf>
      <font>
        <b val="0"/>
        <i/>
        <sz val="10"/>
        <color auto="1"/>
      </font>
      <numFmt numFmtId="30" formatCode="@"/>
      <fill>
        <patternFill patternType="solid">
          <bgColor theme="6" tint="0.39997558519241921"/>
        </patternFill>
      </fill>
      <alignment horizontal="center" vertical="center" readingOrder="0"/>
    </dxf>
  </rfmt>
  <rfmt sheetId="1" sqref="HVX43" start="0" length="0">
    <dxf>
      <font>
        <b val="0"/>
        <i/>
        <sz val="10"/>
        <color auto="1"/>
      </font>
      <numFmt numFmtId="30" formatCode="@"/>
      <fill>
        <patternFill patternType="solid">
          <bgColor theme="6" tint="0.39997558519241921"/>
        </patternFill>
      </fill>
      <alignment horizontal="center" vertical="center" readingOrder="0"/>
    </dxf>
  </rfmt>
  <rfmt sheetId="1" sqref="HVY43" start="0" length="0">
    <dxf>
      <font>
        <b val="0"/>
        <i/>
        <sz val="10"/>
        <color auto="1"/>
      </font>
      <numFmt numFmtId="30" formatCode="@"/>
      <fill>
        <patternFill patternType="solid">
          <bgColor theme="6" tint="0.39997558519241921"/>
        </patternFill>
      </fill>
      <alignment horizontal="center" vertical="center" readingOrder="0"/>
    </dxf>
  </rfmt>
  <rfmt sheetId="1" sqref="HV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W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W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W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W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W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W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W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W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W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W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W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W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W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W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W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X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XJ43" start="0" length="0">
    <dxf>
      <font>
        <b val="0"/>
        <i/>
        <sz val="10"/>
        <color auto="1"/>
      </font>
      <numFmt numFmtId="30" formatCode="@"/>
      <fill>
        <patternFill patternType="solid">
          <bgColor theme="6" tint="0.39997558519241921"/>
        </patternFill>
      </fill>
      <alignment horizontal="center" vertical="center" readingOrder="0"/>
    </dxf>
  </rfmt>
  <rfmt sheetId="1" sqref="HXK43" start="0" length="0">
    <dxf>
      <font>
        <b val="0"/>
        <i/>
        <sz val="10"/>
        <color auto="1"/>
      </font>
      <numFmt numFmtId="30" formatCode="@"/>
      <fill>
        <patternFill patternType="solid">
          <bgColor theme="6" tint="0.39997558519241921"/>
        </patternFill>
      </fill>
      <alignment horizontal="center" vertical="center" readingOrder="0"/>
    </dxf>
  </rfmt>
  <rfmt sheetId="1" sqref="HXL43" start="0" length="0">
    <dxf>
      <font>
        <b val="0"/>
        <i/>
        <sz val="10"/>
        <color auto="1"/>
      </font>
      <numFmt numFmtId="30" formatCode="@"/>
      <fill>
        <patternFill patternType="solid">
          <bgColor theme="6" tint="0.39997558519241921"/>
        </patternFill>
      </fill>
      <alignment horizontal="center" vertical="center" readingOrder="0"/>
    </dxf>
  </rfmt>
  <rfmt sheetId="1" sqref="HXM43" start="0" length="0">
    <dxf>
      <font>
        <b val="0"/>
        <i/>
        <sz val="10"/>
        <color auto="1"/>
      </font>
      <numFmt numFmtId="30" formatCode="@"/>
      <fill>
        <patternFill patternType="solid">
          <bgColor theme="6" tint="0.39997558519241921"/>
        </patternFill>
      </fill>
      <alignment horizontal="center" vertical="center" readingOrder="0"/>
    </dxf>
  </rfmt>
  <rfmt sheetId="1" sqref="HX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X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X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X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X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X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X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X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X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X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X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Y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Y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YX43" start="0" length="0">
    <dxf>
      <font>
        <b val="0"/>
        <i/>
        <sz val="10"/>
        <color auto="1"/>
      </font>
      <numFmt numFmtId="30" formatCode="@"/>
      <fill>
        <patternFill patternType="solid">
          <bgColor theme="6" tint="0.39997558519241921"/>
        </patternFill>
      </fill>
      <alignment horizontal="center" vertical="center" readingOrder="0"/>
    </dxf>
  </rfmt>
  <rfmt sheetId="1" sqref="HYY43" start="0" length="0">
    <dxf>
      <font>
        <b val="0"/>
        <i/>
        <sz val="10"/>
        <color auto="1"/>
      </font>
      <numFmt numFmtId="30" formatCode="@"/>
      <fill>
        <patternFill patternType="solid">
          <bgColor theme="6" tint="0.39997558519241921"/>
        </patternFill>
      </fill>
      <alignment horizontal="center" vertical="center" readingOrder="0"/>
    </dxf>
  </rfmt>
  <rfmt sheetId="1" sqref="HYZ43" start="0" length="0">
    <dxf>
      <font>
        <b val="0"/>
        <i/>
        <sz val="10"/>
        <color auto="1"/>
      </font>
      <numFmt numFmtId="30" formatCode="@"/>
      <fill>
        <patternFill patternType="solid">
          <bgColor theme="6" tint="0.39997558519241921"/>
        </patternFill>
      </fill>
      <alignment horizontal="center" vertical="center" readingOrder="0"/>
    </dxf>
  </rfmt>
  <rfmt sheetId="1" sqref="HZA43" start="0" length="0">
    <dxf>
      <font>
        <b val="0"/>
        <i/>
        <sz val="10"/>
        <color auto="1"/>
      </font>
      <numFmt numFmtId="30" formatCode="@"/>
      <fill>
        <patternFill patternType="solid">
          <bgColor theme="6" tint="0.39997558519241921"/>
        </patternFill>
      </fill>
      <alignment horizontal="center" vertical="center" readingOrder="0"/>
    </dxf>
  </rfmt>
  <rfmt sheetId="1" sqref="HZ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Z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Z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Z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HZ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HZ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HZ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HZ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Z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Z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Z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Z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Z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HZ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A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AL43" start="0" length="0">
    <dxf>
      <font>
        <b val="0"/>
        <i/>
        <sz val="10"/>
        <color auto="1"/>
      </font>
      <numFmt numFmtId="30" formatCode="@"/>
      <fill>
        <patternFill patternType="solid">
          <bgColor theme="6" tint="0.39997558519241921"/>
        </patternFill>
      </fill>
      <alignment horizontal="center" vertical="center" readingOrder="0"/>
    </dxf>
  </rfmt>
  <rfmt sheetId="1" sqref="IAM43" start="0" length="0">
    <dxf>
      <font>
        <b val="0"/>
        <i/>
        <sz val="10"/>
        <color auto="1"/>
      </font>
      <numFmt numFmtId="30" formatCode="@"/>
      <fill>
        <patternFill patternType="solid">
          <bgColor theme="6" tint="0.39997558519241921"/>
        </patternFill>
      </fill>
      <alignment horizontal="center" vertical="center" readingOrder="0"/>
    </dxf>
  </rfmt>
  <rfmt sheetId="1" sqref="IAN43" start="0" length="0">
    <dxf>
      <font>
        <b val="0"/>
        <i/>
        <sz val="10"/>
        <color auto="1"/>
      </font>
      <numFmt numFmtId="30" formatCode="@"/>
      <fill>
        <patternFill patternType="solid">
          <bgColor theme="6" tint="0.39997558519241921"/>
        </patternFill>
      </fill>
      <alignment horizontal="center" vertical="center" readingOrder="0"/>
    </dxf>
  </rfmt>
  <rfmt sheetId="1" sqref="IAO43" start="0" length="0">
    <dxf>
      <font>
        <b val="0"/>
        <i/>
        <sz val="10"/>
        <color auto="1"/>
      </font>
      <numFmt numFmtId="30" formatCode="@"/>
      <fill>
        <patternFill patternType="solid">
          <bgColor theme="6" tint="0.39997558519241921"/>
        </patternFill>
      </fill>
      <alignment horizontal="center" vertical="center" readingOrder="0"/>
    </dxf>
  </rfmt>
  <rfmt sheetId="1" sqref="IA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A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A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A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A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A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A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A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A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A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A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B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B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BZ43" start="0" length="0">
    <dxf>
      <font>
        <b val="0"/>
        <i/>
        <sz val="10"/>
        <color auto="1"/>
      </font>
      <numFmt numFmtId="30" formatCode="@"/>
      <fill>
        <patternFill patternType="solid">
          <bgColor theme="6" tint="0.39997558519241921"/>
        </patternFill>
      </fill>
      <alignment horizontal="center" vertical="center" readingOrder="0"/>
    </dxf>
  </rfmt>
  <rfmt sheetId="1" sqref="ICA43" start="0" length="0">
    <dxf>
      <font>
        <b val="0"/>
        <i/>
        <sz val="10"/>
        <color auto="1"/>
      </font>
      <numFmt numFmtId="30" formatCode="@"/>
      <fill>
        <patternFill patternType="solid">
          <bgColor theme="6" tint="0.39997558519241921"/>
        </patternFill>
      </fill>
      <alignment horizontal="center" vertical="center" readingOrder="0"/>
    </dxf>
  </rfmt>
  <rfmt sheetId="1" sqref="ICB43" start="0" length="0">
    <dxf>
      <font>
        <b val="0"/>
        <i/>
        <sz val="10"/>
        <color auto="1"/>
      </font>
      <numFmt numFmtId="30" formatCode="@"/>
      <fill>
        <patternFill patternType="solid">
          <bgColor theme="6" tint="0.39997558519241921"/>
        </patternFill>
      </fill>
      <alignment horizontal="center" vertical="center" readingOrder="0"/>
    </dxf>
  </rfmt>
  <rfmt sheetId="1" sqref="ICC43" start="0" length="0">
    <dxf>
      <font>
        <b val="0"/>
        <i/>
        <sz val="10"/>
        <color auto="1"/>
      </font>
      <numFmt numFmtId="30" formatCode="@"/>
      <fill>
        <patternFill patternType="solid">
          <bgColor theme="6" tint="0.39997558519241921"/>
        </patternFill>
      </fill>
      <alignment horizontal="center" vertical="center" readingOrder="0"/>
    </dxf>
  </rfmt>
  <rfmt sheetId="1" sqref="IC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C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C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C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C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C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C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C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C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C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C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C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D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D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DN43" start="0" length="0">
    <dxf>
      <font>
        <b val="0"/>
        <i/>
        <sz val="10"/>
        <color auto="1"/>
      </font>
      <numFmt numFmtId="30" formatCode="@"/>
      <fill>
        <patternFill patternType="solid">
          <bgColor theme="6" tint="0.39997558519241921"/>
        </patternFill>
      </fill>
      <alignment horizontal="center" vertical="center" readingOrder="0"/>
    </dxf>
  </rfmt>
  <rfmt sheetId="1" sqref="IDO43" start="0" length="0">
    <dxf>
      <font>
        <b val="0"/>
        <i/>
        <sz val="10"/>
        <color auto="1"/>
      </font>
      <numFmt numFmtId="30" formatCode="@"/>
      <fill>
        <patternFill patternType="solid">
          <bgColor theme="6" tint="0.39997558519241921"/>
        </patternFill>
      </fill>
      <alignment horizontal="center" vertical="center" readingOrder="0"/>
    </dxf>
  </rfmt>
  <rfmt sheetId="1" sqref="IDP43" start="0" length="0">
    <dxf>
      <font>
        <b val="0"/>
        <i/>
        <sz val="10"/>
        <color auto="1"/>
      </font>
      <numFmt numFmtId="30" formatCode="@"/>
      <fill>
        <patternFill patternType="solid">
          <bgColor theme="6" tint="0.39997558519241921"/>
        </patternFill>
      </fill>
      <alignment horizontal="center" vertical="center" readingOrder="0"/>
    </dxf>
  </rfmt>
  <rfmt sheetId="1" sqref="IDQ43" start="0" length="0">
    <dxf>
      <font>
        <b val="0"/>
        <i/>
        <sz val="10"/>
        <color auto="1"/>
      </font>
      <numFmt numFmtId="30" formatCode="@"/>
      <fill>
        <patternFill patternType="solid">
          <bgColor theme="6" tint="0.39997558519241921"/>
        </patternFill>
      </fill>
      <alignment horizontal="center" vertical="center" readingOrder="0"/>
    </dxf>
  </rfmt>
  <rfmt sheetId="1" sqref="ID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D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D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D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D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D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D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D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D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E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E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E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FB43" start="0" length="0">
    <dxf>
      <font>
        <b val="0"/>
        <i/>
        <sz val="10"/>
        <color auto="1"/>
      </font>
      <numFmt numFmtId="30" formatCode="@"/>
      <fill>
        <patternFill patternType="solid">
          <bgColor theme="6" tint="0.39997558519241921"/>
        </patternFill>
      </fill>
      <alignment horizontal="center" vertical="center" readingOrder="0"/>
    </dxf>
  </rfmt>
  <rfmt sheetId="1" sqref="IFC43" start="0" length="0">
    <dxf>
      <font>
        <b val="0"/>
        <i/>
        <sz val="10"/>
        <color auto="1"/>
      </font>
      <numFmt numFmtId="30" formatCode="@"/>
      <fill>
        <patternFill patternType="solid">
          <bgColor theme="6" tint="0.39997558519241921"/>
        </patternFill>
      </fill>
      <alignment horizontal="center" vertical="center" readingOrder="0"/>
    </dxf>
  </rfmt>
  <rfmt sheetId="1" sqref="IFD43" start="0" length="0">
    <dxf>
      <font>
        <b val="0"/>
        <i/>
        <sz val="10"/>
        <color auto="1"/>
      </font>
      <numFmt numFmtId="30" formatCode="@"/>
      <fill>
        <patternFill patternType="solid">
          <bgColor theme="6" tint="0.39997558519241921"/>
        </patternFill>
      </fill>
      <alignment horizontal="center" vertical="center" readingOrder="0"/>
    </dxf>
  </rfmt>
  <rfmt sheetId="1" sqref="IFE43" start="0" length="0">
    <dxf>
      <font>
        <b val="0"/>
        <i/>
        <sz val="10"/>
        <color auto="1"/>
      </font>
      <numFmt numFmtId="30" formatCode="@"/>
      <fill>
        <patternFill patternType="solid">
          <bgColor theme="6" tint="0.39997558519241921"/>
        </patternFill>
      </fill>
      <alignment horizontal="center" vertical="center" readingOrder="0"/>
    </dxf>
  </rfmt>
  <rfmt sheetId="1" sqref="IF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F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F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F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F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F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F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F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F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F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F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F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G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G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G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G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GP43" start="0" length="0">
    <dxf>
      <font>
        <b val="0"/>
        <i/>
        <sz val="10"/>
        <color auto="1"/>
      </font>
      <numFmt numFmtId="30" formatCode="@"/>
      <fill>
        <patternFill patternType="solid">
          <bgColor theme="6" tint="0.39997558519241921"/>
        </patternFill>
      </fill>
      <alignment horizontal="center" vertical="center" readingOrder="0"/>
    </dxf>
  </rfmt>
  <rfmt sheetId="1" sqref="IGQ43" start="0" length="0">
    <dxf>
      <font>
        <b val="0"/>
        <i/>
        <sz val="10"/>
        <color auto="1"/>
      </font>
      <numFmt numFmtId="30" formatCode="@"/>
      <fill>
        <patternFill patternType="solid">
          <bgColor theme="6" tint="0.39997558519241921"/>
        </patternFill>
      </fill>
      <alignment horizontal="center" vertical="center" readingOrder="0"/>
    </dxf>
  </rfmt>
  <rfmt sheetId="1" sqref="IGR43" start="0" length="0">
    <dxf>
      <font>
        <b val="0"/>
        <i/>
        <sz val="10"/>
        <color auto="1"/>
      </font>
      <numFmt numFmtId="30" formatCode="@"/>
      <fill>
        <patternFill patternType="solid">
          <bgColor theme="6" tint="0.39997558519241921"/>
        </patternFill>
      </fill>
      <alignment horizontal="center" vertical="center" readingOrder="0"/>
    </dxf>
  </rfmt>
  <rfmt sheetId="1" sqref="IGS43" start="0" length="0">
    <dxf>
      <font>
        <b val="0"/>
        <i/>
        <sz val="10"/>
        <color auto="1"/>
      </font>
      <numFmt numFmtId="30" formatCode="@"/>
      <fill>
        <patternFill patternType="solid">
          <bgColor theme="6" tint="0.39997558519241921"/>
        </patternFill>
      </fill>
      <alignment horizontal="center" vertical="center" readingOrder="0"/>
    </dxf>
  </rfmt>
  <rfmt sheetId="1" sqref="IG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G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G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G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G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G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G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H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H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H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H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I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I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ID43" start="0" length="0">
    <dxf>
      <font>
        <b val="0"/>
        <i/>
        <sz val="10"/>
        <color auto="1"/>
      </font>
      <numFmt numFmtId="30" formatCode="@"/>
      <fill>
        <patternFill patternType="solid">
          <bgColor theme="6" tint="0.39997558519241921"/>
        </patternFill>
      </fill>
      <alignment horizontal="center" vertical="center" readingOrder="0"/>
    </dxf>
  </rfmt>
  <rfmt sheetId="1" sqref="IIE43" start="0" length="0">
    <dxf>
      <font>
        <b val="0"/>
        <i/>
        <sz val="10"/>
        <color auto="1"/>
      </font>
      <numFmt numFmtId="30" formatCode="@"/>
      <fill>
        <patternFill patternType="solid">
          <bgColor theme="6" tint="0.39997558519241921"/>
        </patternFill>
      </fill>
      <alignment horizontal="center" vertical="center" readingOrder="0"/>
    </dxf>
  </rfmt>
  <rfmt sheetId="1" sqref="IIF43" start="0" length="0">
    <dxf>
      <font>
        <b val="0"/>
        <i/>
        <sz val="10"/>
        <color auto="1"/>
      </font>
      <numFmt numFmtId="30" formatCode="@"/>
      <fill>
        <patternFill patternType="solid">
          <bgColor theme="6" tint="0.39997558519241921"/>
        </patternFill>
      </fill>
      <alignment horizontal="center" vertical="center" readingOrder="0"/>
    </dxf>
  </rfmt>
  <rfmt sheetId="1" sqref="IIG43" start="0" length="0">
    <dxf>
      <font>
        <b val="0"/>
        <i/>
        <sz val="10"/>
        <color auto="1"/>
      </font>
      <numFmt numFmtId="30" formatCode="@"/>
      <fill>
        <patternFill patternType="solid">
          <bgColor theme="6" tint="0.39997558519241921"/>
        </patternFill>
      </fill>
      <alignment horizontal="center" vertical="center" readingOrder="0"/>
    </dxf>
  </rfmt>
  <rfmt sheetId="1" sqref="II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I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I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I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I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I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I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I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I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I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I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I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J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J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J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J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J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J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JR43" start="0" length="0">
    <dxf>
      <font>
        <b val="0"/>
        <i/>
        <sz val="10"/>
        <color auto="1"/>
      </font>
      <numFmt numFmtId="30" formatCode="@"/>
      <fill>
        <patternFill patternType="solid">
          <bgColor theme="6" tint="0.39997558519241921"/>
        </patternFill>
      </fill>
      <alignment horizontal="center" vertical="center" readingOrder="0"/>
    </dxf>
  </rfmt>
  <rfmt sheetId="1" sqref="IJS43" start="0" length="0">
    <dxf>
      <font>
        <b val="0"/>
        <i/>
        <sz val="10"/>
        <color auto="1"/>
      </font>
      <numFmt numFmtId="30" formatCode="@"/>
      <fill>
        <patternFill patternType="solid">
          <bgColor theme="6" tint="0.39997558519241921"/>
        </patternFill>
      </fill>
      <alignment horizontal="center" vertical="center" readingOrder="0"/>
    </dxf>
  </rfmt>
  <rfmt sheetId="1" sqref="IJT43" start="0" length="0">
    <dxf>
      <font>
        <b val="0"/>
        <i/>
        <sz val="10"/>
        <color auto="1"/>
      </font>
      <numFmt numFmtId="30" formatCode="@"/>
      <fill>
        <patternFill patternType="solid">
          <bgColor theme="6" tint="0.39997558519241921"/>
        </patternFill>
      </fill>
      <alignment horizontal="center" vertical="center" readingOrder="0"/>
    </dxf>
  </rfmt>
  <rfmt sheetId="1" sqref="IJU43" start="0" length="0">
    <dxf>
      <font>
        <b val="0"/>
        <i/>
        <sz val="10"/>
        <color auto="1"/>
      </font>
      <numFmt numFmtId="30" formatCode="@"/>
      <fill>
        <patternFill patternType="solid">
          <bgColor theme="6" tint="0.39997558519241921"/>
        </patternFill>
      </fill>
      <alignment horizontal="center" vertical="center" readingOrder="0"/>
    </dxf>
  </rfmt>
  <rfmt sheetId="1" sqref="IJ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J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J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J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J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K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K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K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K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K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L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L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L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L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L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LF43" start="0" length="0">
    <dxf>
      <font>
        <b val="0"/>
        <i/>
        <sz val="10"/>
        <color auto="1"/>
      </font>
      <numFmt numFmtId="30" formatCode="@"/>
      <fill>
        <patternFill patternType="solid">
          <bgColor theme="6" tint="0.39997558519241921"/>
        </patternFill>
      </fill>
      <alignment horizontal="center" vertical="center" readingOrder="0"/>
    </dxf>
  </rfmt>
  <rfmt sheetId="1" sqref="ILG43" start="0" length="0">
    <dxf>
      <font>
        <b val="0"/>
        <i/>
        <sz val="10"/>
        <color auto="1"/>
      </font>
      <numFmt numFmtId="30" formatCode="@"/>
      <fill>
        <patternFill patternType="solid">
          <bgColor theme="6" tint="0.39997558519241921"/>
        </patternFill>
      </fill>
      <alignment horizontal="center" vertical="center" readingOrder="0"/>
    </dxf>
  </rfmt>
  <rfmt sheetId="1" sqref="ILH43" start="0" length="0">
    <dxf>
      <font>
        <b val="0"/>
        <i/>
        <sz val="10"/>
        <color auto="1"/>
      </font>
      <numFmt numFmtId="30" formatCode="@"/>
      <fill>
        <patternFill patternType="solid">
          <bgColor theme="6" tint="0.39997558519241921"/>
        </patternFill>
      </fill>
      <alignment horizontal="center" vertical="center" readingOrder="0"/>
    </dxf>
  </rfmt>
  <rfmt sheetId="1" sqref="ILI43" start="0" length="0">
    <dxf>
      <font>
        <b val="0"/>
        <i/>
        <sz val="10"/>
        <color auto="1"/>
      </font>
      <numFmt numFmtId="30" formatCode="@"/>
      <fill>
        <patternFill patternType="solid">
          <bgColor theme="6" tint="0.39997558519241921"/>
        </patternFill>
      </fill>
      <alignment horizontal="center" vertical="center" readingOrder="0"/>
    </dxf>
  </rfmt>
  <rfmt sheetId="1" sqref="IL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L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L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L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L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L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L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L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L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L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L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L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L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L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L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L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L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M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M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M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M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M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M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M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M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MT43" start="0" length="0">
    <dxf>
      <font>
        <b val="0"/>
        <i/>
        <sz val="10"/>
        <color auto="1"/>
      </font>
      <numFmt numFmtId="30" formatCode="@"/>
      <fill>
        <patternFill patternType="solid">
          <bgColor theme="6" tint="0.39997558519241921"/>
        </patternFill>
      </fill>
      <alignment horizontal="center" vertical="center" readingOrder="0"/>
    </dxf>
  </rfmt>
  <rfmt sheetId="1" sqref="IMU43" start="0" length="0">
    <dxf>
      <font>
        <b val="0"/>
        <i/>
        <sz val="10"/>
        <color auto="1"/>
      </font>
      <numFmt numFmtId="30" formatCode="@"/>
      <fill>
        <patternFill patternType="solid">
          <bgColor theme="6" tint="0.39997558519241921"/>
        </patternFill>
      </fill>
      <alignment horizontal="center" vertical="center" readingOrder="0"/>
    </dxf>
  </rfmt>
  <rfmt sheetId="1" sqref="IMV43" start="0" length="0">
    <dxf>
      <font>
        <b val="0"/>
        <i/>
        <sz val="10"/>
        <color auto="1"/>
      </font>
      <numFmt numFmtId="30" formatCode="@"/>
      <fill>
        <patternFill patternType="solid">
          <bgColor theme="6" tint="0.39997558519241921"/>
        </patternFill>
      </fill>
      <alignment horizontal="center" vertical="center" readingOrder="0"/>
    </dxf>
  </rfmt>
  <rfmt sheetId="1" sqref="IMW43" start="0" length="0">
    <dxf>
      <font>
        <b val="0"/>
        <i/>
        <sz val="10"/>
        <color auto="1"/>
      </font>
      <numFmt numFmtId="30" formatCode="@"/>
      <fill>
        <patternFill patternType="solid">
          <bgColor theme="6" tint="0.39997558519241921"/>
        </patternFill>
      </fill>
      <alignment horizontal="center" vertical="center" readingOrder="0"/>
    </dxf>
  </rfmt>
  <rfmt sheetId="1" sqref="IM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M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M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N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N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N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N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N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N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N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O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OH43" start="0" length="0">
    <dxf>
      <font>
        <b val="0"/>
        <i/>
        <sz val="10"/>
        <color auto="1"/>
      </font>
      <numFmt numFmtId="30" formatCode="@"/>
      <fill>
        <patternFill patternType="solid">
          <bgColor theme="6" tint="0.39997558519241921"/>
        </patternFill>
      </fill>
      <alignment horizontal="center" vertical="center" readingOrder="0"/>
    </dxf>
  </rfmt>
  <rfmt sheetId="1" sqref="IOI43" start="0" length="0">
    <dxf>
      <font>
        <b val="0"/>
        <i/>
        <sz val="10"/>
        <color auto="1"/>
      </font>
      <numFmt numFmtId="30" formatCode="@"/>
      <fill>
        <patternFill patternType="solid">
          <bgColor theme="6" tint="0.39997558519241921"/>
        </patternFill>
      </fill>
      <alignment horizontal="center" vertical="center" readingOrder="0"/>
    </dxf>
  </rfmt>
  <rfmt sheetId="1" sqref="IOJ43" start="0" length="0">
    <dxf>
      <font>
        <b val="0"/>
        <i/>
        <sz val="10"/>
        <color auto="1"/>
      </font>
      <numFmt numFmtId="30" formatCode="@"/>
      <fill>
        <patternFill patternType="solid">
          <bgColor theme="6" tint="0.39997558519241921"/>
        </patternFill>
      </fill>
      <alignment horizontal="center" vertical="center" readingOrder="0"/>
    </dxf>
  </rfmt>
  <rfmt sheetId="1" sqref="IOK43" start="0" length="0">
    <dxf>
      <font>
        <b val="0"/>
        <i/>
        <sz val="10"/>
        <color auto="1"/>
      </font>
      <numFmt numFmtId="30" formatCode="@"/>
      <fill>
        <patternFill patternType="solid">
          <bgColor theme="6" tint="0.39997558519241921"/>
        </patternFill>
      </fill>
      <alignment horizontal="center" vertical="center" readingOrder="0"/>
    </dxf>
  </rfmt>
  <rfmt sheetId="1" sqref="IO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O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O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O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O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O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O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O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O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O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O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O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O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P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P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PV43" start="0" length="0">
    <dxf>
      <font>
        <b val="0"/>
        <i/>
        <sz val="10"/>
        <color auto="1"/>
      </font>
      <numFmt numFmtId="30" formatCode="@"/>
      <fill>
        <patternFill patternType="solid">
          <bgColor theme="6" tint="0.39997558519241921"/>
        </patternFill>
      </fill>
      <alignment horizontal="center" vertical="center" readingOrder="0"/>
    </dxf>
  </rfmt>
  <rfmt sheetId="1" sqref="IPW43" start="0" length="0">
    <dxf>
      <font>
        <b val="0"/>
        <i/>
        <sz val="10"/>
        <color auto="1"/>
      </font>
      <numFmt numFmtId="30" formatCode="@"/>
      <fill>
        <patternFill patternType="solid">
          <bgColor theme="6" tint="0.39997558519241921"/>
        </patternFill>
      </fill>
      <alignment horizontal="center" vertical="center" readingOrder="0"/>
    </dxf>
  </rfmt>
  <rfmt sheetId="1" sqref="IPX43" start="0" length="0">
    <dxf>
      <font>
        <b val="0"/>
        <i/>
        <sz val="10"/>
        <color auto="1"/>
      </font>
      <numFmt numFmtId="30" formatCode="@"/>
      <fill>
        <patternFill patternType="solid">
          <bgColor theme="6" tint="0.39997558519241921"/>
        </patternFill>
      </fill>
      <alignment horizontal="center" vertical="center" readingOrder="0"/>
    </dxf>
  </rfmt>
  <rfmt sheetId="1" sqref="IPY43" start="0" length="0">
    <dxf>
      <font>
        <b val="0"/>
        <i/>
        <sz val="10"/>
        <color auto="1"/>
      </font>
      <numFmt numFmtId="30" formatCode="@"/>
      <fill>
        <patternFill patternType="solid">
          <bgColor theme="6" tint="0.39997558519241921"/>
        </patternFill>
      </fill>
      <alignment horizontal="center" vertical="center" readingOrder="0"/>
    </dxf>
  </rfmt>
  <rfmt sheetId="1" sqref="IP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Q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Q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Q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Q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Q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Q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Q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Q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Q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Q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Q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Q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Q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Q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Q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R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RJ43" start="0" length="0">
    <dxf>
      <font>
        <b val="0"/>
        <i/>
        <sz val="10"/>
        <color auto="1"/>
      </font>
      <numFmt numFmtId="30" formatCode="@"/>
      <fill>
        <patternFill patternType="solid">
          <bgColor theme="6" tint="0.39997558519241921"/>
        </patternFill>
      </fill>
      <alignment horizontal="center" vertical="center" readingOrder="0"/>
    </dxf>
  </rfmt>
  <rfmt sheetId="1" sqref="IRK43" start="0" length="0">
    <dxf>
      <font>
        <b val="0"/>
        <i/>
        <sz val="10"/>
        <color auto="1"/>
      </font>
      <numFmt numFmtId="30" formatCode="@"/>
      <fill>
        <patternFill patternType="solid">
          <bgColor theme="6" tint="0.39997558519241921"/>
        </patternFill>
      </fill>
      <alignment horizontal="center" vertical="center" readingOrder="0"/>
    </dxf>
  </rfmt>
  <rfmt sheetId="1" sqref="IRL43" start="0" length="0">
    <dxf>
      <font>
        <b val="0"/>
        <i/>
        <sz val="10"/>
        <color auto="1"/>
      </font>
      <numFmt numFmtId="30" formatCode="@"/>
      <fill>
        <patternFill patternType="solid">
          <bgColor theme="6" tint="0.39997558519241921"/>
        </patternFill>
      </fill>
      <alignment horizontal="center" vertical="center" readingOrder="0"/>
    </dxf>
  </rfmt>
  <rfmt sheetId="1" sqref="IRM43" start="0" length="0">
    <dxf>
      <font>
        <b val="0"/>
        <i/>
        <sz val="10"/>
        <color auto="1"/>
      </font>
      <numFmt numFmtId="30" formatCode="@"/>
      <fill>
        <patternFill patternType="solid">
          <bgColor theme="6" tint="0.39997558519241921"/>
        </patternFill>
      </fill>
      <alignment horizontal="center" vertical="center" readingOrder="0"/>
    </dxf>
  </rfmt>
  <rfmt sheetId="1" sqref="IR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R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R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R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R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R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R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R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R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R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R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S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S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SX43" start="0" length="0">
    <dxf>
      <font>
        <b val="0"/>
        <i/>
        <sz val="10"/>
        <color auto="1"/>
      </font>
      <numFmt numFmtId="30" formatCode="@"/>
      <fill>
        <patternFill patternType="solid">
          <bgColor theme="6" tint="0.39997558519241921"/>
        </patternFill>
      </fill>
      <alignment horizontal="center" vertical="center" readingOrder="0"/>
    </dxf>
  </rfmt>
  <rfmt sheetId="1" sqref="ISY43" start="0" length="0">
    <dxf>
      <font>
        <b val="0"/>
        <i/>
        <sz val="10"/>
        <color auto="1"/>
      </font>
      <numFmt numFmtId="30" formatCode="@"/>
      <fill>
        <patternFill patternType="solid">
          <bgColor theme="6" tint="0.39997558519241921"/>
        </patternFill>
      </fill>
      <alignment horizontal="center" vertical="center" readingOrder="0"/>
    </dxf>
  </rfmt>
  <rfmt sheetId="1" sqref="ISZ43" start="0" length="0">
    <dxf>
      <font>
        <b val="0"/>
        <i/>
        <sz val="10"/>
        <color auto="1"/>
      </font>
      <numFmt numFmtId="30" formatCode="@"/>
      <fill>
        <patternFill patternType="solid">
          <bgColor theme="6" tint="0.39997558519241921"/>
        </patternFill>
      </fill>
      <alignment horizontal="center" vertical="center" readingOrder="0"/>
    </dxf>
  </rfmt>
  <rfmt sheetId="1" sqref="ITA43" start="0" length="0">
    <dxf>
      <font>
        <b val="0"/>
        <i/>
        <sz val="10"/>
        <color auto="1"/>
      </font>
      <numFmt numFmtId="30" formatCode="@"/>
      <fill>
        <patternFill patternType="solid">
          <bgColor theme="6" tint="0.39997558519241921"/>
        </patternFill>
      </fill>
      <alignment horizontal="center" vertical="center" readingOrder="0"/>
    </dxf>
  </rfmt>
  <rfmt sheetId="1" sqref="IT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T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T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T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T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T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T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T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T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T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T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T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T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T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U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UL43" start="0" length="0">
    <dxf>
      <font>
        <b val="0"/>
        <i/>
        <sz val="10"/>
        <color auto="1"/>
      </font>
      <numFmt numFmtId="30" formatCode="@"/>
      <fill>
        <patternFill patternType="solid">
          <bgColor theme="6" tint="0.39997558519241921"/>
        </patternFill>
      </fill>
      <alignment horizontal="center" vertical="center" readingOrder="0"/>
    </dxf>
  </rfmt>
  <rfmt sheetId="1" sqref="IUM43" start="0" length="0">
    <dxf>
      <font>
        <b val="0"/>
        <i/>
        <sz val="10"/>
        <color auto="1"/>
      </font>
      <numFmt numFmtId="30" formatCode="@"/>
      <fill>
        <patternFill patternType="solid">
          <bgColor theme="6" tint="0.39997558519241921"/>
        </patternFill>
      </fill>
      <alignment horizontal="center" vertical="center" readingOrder="0"/>
    </dxf>
  </rfmt>
  <rfmt sheetId="1" sqref="IUN43" start="0" length="0">
    <dxf>
      <font>
        <b val="0"/>
        <i/>
        <sz val="10"/>
        <color auto="1"/>
      </font>
      <numFmt numFmtId="30" formatCode="@"/>
      <fill>
        <patternFill patternType="solid">
          <bgColor theme="6" tint="0.39997558519241921"/>
        </patternFill>
      </fill>
      <alignment horizontal="center" vertical="center" readingOrder="0"/>
    </dxf>
  </rfmt>
  <rfmt sheetId="1" sqref="IUO43" start="0" length="0">
    <dxf>
      <font>
        <b val="0"/>
        <i/>
        <sz val="10"/>
        <color auto="1"/>
      </font>
      <numFmt numFmtId="30" formatCode="@"/>
      <fill>
        <patternFill patternType="solid">
          <bgColor theme="6" tint="0.39997558519241921"/>
        </patternFill>
      </fill>
      <alignment horizontal="center" vertical="center" readingOrder="0"/>
    </dxf>
  </rfmt>
  <rfmt sheetId="1" sqref="IU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U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U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U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U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U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U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U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U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U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U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V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V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VZ43" start="0" length="0">
    <dxf>
      <font>
        <b val="0"/>
        <i/>
        <sz val="10"/>
        <color auto="1"/>
      </font>
      <numFmt numFmtId="30" formatCode="@"/>
      <fill>
        <patternFill patternType="solid">
          <bgColor theme="6" tint="0.39997558519241921"/>
        </patternFill>
      </fill>
      <alignment horizontal="center" vertical="center" readingOrder="0"/>
    </dxf>
  </rfmt>
  <rfmt sheetId="1" sqref="IWA43" start="0" length="0">
    <dxf>
      <font>
        <b val="0"/>
        <i/>
        <sz val="10"/>
        <color auto="1"/>
      </font>
      <numFmt numFmtId="30" formatCode="@"/>
      <fill>
        <patternFill patternType="solid">
          <bgColor theme="6" tint="0.39997558519241921"/>
        </patternFill>
      </fill>
      <alignment horizontal="center" vertical="center" readingOrder="0"/>
    </dxf>
  </rfmt>
  <rfmt sheetId="1" sqref="IWB43" start="0" length="0">
    <dxf>
      <font>
        <b val="0"/>
        <i/>
        <sz val="10"/>
        <color auto="1"/>
      </font>
      <numFmt numFmtId="30" formatCode="@"/>
      <fill>
        <patternFill patternType="solid">
          <bgColor theme="6" tint="0.39997558519241921"/>
        </patternFill>
      </fill>
      <alignment horizontal="center" vertical="center" readingOrder="0"/>
    </dxf>
  </rfmt>
  <rfmt sheetId="1" sqref="IWC43" start="0" length="0">
    <dxf>
      <font>
        <b val="0"/>
        <i/>
        <sz val="10"/>
        <color auto="1"/>
      </font>
      <numFmt numFmtId="30" formatCode="@"/>
      <fill>
        <patternFill patternType="solid">
          <bgColor theme="6" tint="0.39997558519241921"/>
        </patternFill>
      </fill>
      <alignment horizontal="center" vertical="center" readingOrder="0"/>
    </dxf>
  </rfmt>
  <rfmt sheetId="1" sqref="IW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W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W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W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W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W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W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W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W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W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W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W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X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X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XN43" start="0" length="0">
    <dxf>
      <font>
        <b val="0"/>
        <i/>
        <sz val="10"/>
        <color auto="1"/>
      </font>
      <numFmt numFmtId="30" formatCode="@"/>
      <fill>
        <patternFill patternType="solid">
          <bgColor theme="6" tint="0.39997558519241921"/>
        </patternFill>
      </fill>
      <alignment horizontal="center" vertical="center" readingOrder="0"/>
    </dxf>
  </rfmt>
  <rfmt sheetId="1" sqref="IXO43" start="0" length="0">
    <dxf>
      <font>
        <b val="0"/>
        <i/>
        <sz val="10"/>
        <color auto="1"/>
      </font>
      <numFmt numFmtId="30" formatCode="@"/>
      <fill>
        <patternFill patternType="solid">
          <bgColor theme="6" tint="0.39997558519241921"/>
        </patternFill>
      </fill>
      <alignment horizontal="center" vertical="center" readingOrder="0"/>
    </dxf>
  </rfmt>
  <rfmt sheetId="1" sqref="IXP43" start="0" length="0">
    <dxf>
      <font>
        <b val="0"/>
        <i/>
        <sz val="10"/>
        <color auto="1"/>
      </font>
      <numFmt numFmtId="30" formatCode="@"/>
      <fill>
        <patternFill patternType="solid">
          <bgColor theme="6" tint="0.39997558519241921"/>
        </patternFill>
      </fill>
      <alignment horizontal="center" vertical="center" readingOrder="0"/>
    </dxf>
  </rfmt>
  <rfmt sheetId="1" sqref="IXQ43" start="0" length="0">
    <dxf>
      <font>
        <b val="0"/>
        <i/>
        <sz val="10"/>
        <color auto="1"/>
      </font>
      <numFmt numFmtId="30" formatCode="@"/>
      <fill>
        <patternFill patternType="solid">
          <bgColor theme="6" tint="0.39997558519241921"/>
        </patternFill>
      </fill>
      <alignment horizontal="center" vertical="center" readingOrder="0"/>
    </dxf>
  </rfmt>
  <rfmt sheetId="1" sqref="IX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X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X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X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X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X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X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X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X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Y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Y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Y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ZB43" start="0" length="0">
    <dxf>
      <font>
        <b val="0"/>
        <i/>
        <sz val="10"/>
        <color auto="1"/>
      </font>
      <numFmt numFmtId="30" formatCode="@"/>
      <fill>
        <patternFill patternType="solid">
          <bgColor theme="6" tint="0.39997558519241921"/>
        </patternFill>
      </fill>
      <alignment horizontal="center" vertical="center" readingOrder="0"/>
    </dxf>
  </rfmt>
  <rfmt sheetId="1" sqref="IZC43" start="0" length="0">
    <dxf>
      <font>
        <b val="0"/>
        <i/>
        <sz val="10"/>
        <color auto="1"/>
      </font>
      <numFmt numFmtId="30" formatCode="@"/>
      <fill>
        <patternFill patternType="solid">
          <bgColor theme="6" tint="0.39997558519241921"/>
        </patternFill>
      </fill>
      <alignment horizontal="center" vertical="center" readingOrder="0"/>
    </dxf>
  </rfmt>
  <rfmt sheetId="1" sqref="IZD43" start="0" length="0">
    <dxf>
      <font>
        <b val="0"/>
        <i/>
        <sz val="10"/>
        <color auto="1"/>
      </font>
      <numFmt numFmtId="30" formatCode="@"/>
      <fill>
        <patternFill patternType="solid">
          <bgColor theme="6" tint="0.39997558519241921"/>
        </patternFill>
      </fill>
      <alignment horizontal="center" vertical="center" readingOrder="0"/>
    </dxf>
  </rfmt>
  <rfmt sheetId="1" sqref="IZE43" start="0" length="0">
    <dxf>
      <font>
        <b val="0"/>
        <i/>
        <sz val="10"/>
        <color auto="1"/>
      </font>
      <numFmt numFmtId="30" formatCode="@"/>
      <fill>
        <patternFill patternType="solid">
          <bgColor theme="6" tint="0.39997558519241921"/>
        </patternFill>
      </fill>
      <alignment horizontal="center" vertical="center" readingOrder="0"/>
    </dxf>
  </rfmt>
  <rfmt sheetId="1" sqref="IZ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Z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Z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Z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IZ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IZ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IZ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IZ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Z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Z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IZ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Z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A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A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A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A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AP43" start="0" length="0">
    <dxf>
      <font>
        <b val="0"/>
        <i/>
        <sz val="10"/>
        <color auto="1"/>
      </font>
      <numFmt numFmtId="30" formatCode="@"/>
      <fill>
        <patternFill patternType="solid">
          <bgColor theme="6" tint="0.39997558519241921"/>
        </patternFill>
      </fill>
      <alignment horizontal="center" vertical="center" readingOrder="0"/>
    </dxf>
  </rfmt>
  <rfmt sheetId="1" sqref="JAQ43" start="0" length="0">
    <dxf>
      <font>
        <b val="0"/>
        <i/>
        <sz val="10"/>
        <color auto="1"/>
      </font>
      <numFmt numFmtId="30" formatCode="@"/>
      <fill>
        <patternFill patternType="solid">
          <bgColor theme="6" tint="0.39997558519241921"/>
        </patternFill>
      </fill>
      <alignment horizontal="center" vertical="center" readingOrder="0"/>
    </dxf>
  </rfmt>
  <rfmt sheetId="1" sqref="JAR43" start="0" length="0">
    <dxf>
      <font>
        <b val="0"/>
        <i/>
        <sz val="10"/>
        <color auto="1"/>
      </font>
      <numFmt numFmtId="30" formatCode="@"/>
      <fill>
        <patternFill patternType="solid">
          <bgColor theme="6" tint="0.39997558519241921"/>
        </patternFill>
      </fill>
      <alignment horizontal="center" vertical="center" readingOrder="0"/>
    </dxf>
  </rfmt>
  <rfmt sheetId="1" sqref="JAS43" start="0" length="0">
    <dxf>
      <font>
        <b val="0"/>
        <i/>
        <sz val="10"/>
        <color auto="1"/>
      </font>
      <numFmt numFmtId="30" formatCode="@"/>
      <fill>
        <patternFill patternType="solid">
          <bgColor theme="6" tint="0.39997558519241921"/>
        </patternFill>
      </fill>
      <alignment horizontal="center" vertical="center" readingOrder="0"/>
    </dxf>
  </rfmt>
  <rfmt sheetId="1" sqref="JA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A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A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A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A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A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A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B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B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B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CD43" start="0" length="0">
    <dxf>
      <font>
        <b val="0"/>
        <i/>
        <sz val="10"/>
        <color auto="1"/>
      </font>
      <numFmt numFmtId="30" formatCode="@"/>
      <fill>
        <patternFill patternType="solid">
          <bgColor theme="6" tint="0.39997558519241921"/>
        </patternFill>
      </fill>
      <alignment horizontal="center" vertical="center" readingOrder="0"/>
    </dxf>
  </rfmt>
  <rfmt sheetId="1" sqref="JCE43" start="0" length="0">
    <dxf>
      <font>
        <b val="0"/>
        <i/>
        <sz val="10"/>
        <color auto="1"/>
      </font>
      <numFmt numFmtId="30" formatCode="@"/>
      <fill>
        <patternFill patternType="solid">
          <bgColor theme="6" tint="0.39997558519241921"/>
        </patternFill>
      </fill>
      <alignment horizontal="center" vertical="center" readingOrder="0"/>
    </dxf>
  </rfmt>
  <rfmt sheetId="1" sqref="JCF43" start="0" length="0">
    <dxf>
      <font>
        <b val="0"/>
        <i/>
        <sz val="10"/>
        <color auto="1"/>
      </font>
      <numFmt numFmtId="30" formatCode="@"/>
      <fill>
        <patternFill patternType="solid">
          <bgColor theme="6" tint="0.39997558519241921"/>
        </patternFill>
      </fill>
      <alignment horizontal="center" vertical="center" readingOrder="0"/>
    </dxf>
  </rfmt>
  <rfmt sheetId="1" sqref="JCG43" start="0" length="0">
    <dxf>
      <font>
        <b val="0"/>
        <i/>
        <sz val="10"/>
        <color auto="1"/>
      </font>
      <numFmt numFmtId="30" formatCode="@"/>
      <fill>
        <patternFill patternType="solid">
          <bgColor theme="6" tint="0.39997558519241921"/>
        </patternFill>
      </fill>
      <alignment horizontal="center" vertical="center" readingOrder="0"/>
    </dxf>
  </rfmt>
  <rfmt sheetId="1" sqref="JC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C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C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C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C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C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C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C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C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C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C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C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D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D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D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D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D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DR43" start="0" length="0">
    <dxf>
      <font>
        <b val="0"/>
        <i/>
        <sz val="10"/>
        <color auto="1"/>
      </font>
      <numFmt numFmtId="30" formatCode="@"/>
      <fill>
        <patternFill patternType="solid">
          <bgColor theme="6" tint="0.39997558519241921"/>
        </patternFill>
      </fill>
      <alignment horizontal="center" vertical="center" readingOrder="0"/>
    </dxf>
  </rfmt>
  <rfmt sheetId="1" sqref="JDS43" start="0" length="0">
    <dxf>
      <font>
        <b val="0"/>
        <i/>
        <sz val="10"/>
        <color auto="1"/>
      </font>
      <numFmt numFmtId="30" formatCode="@"/>
      <fill>
        <patternFill patternType="solid">
          <bgColor theme="6" tint="0.39997558519241921"/>
        </patternFill>
      </fill>
      <alignment horizontal="center" vertical="center" readingOrder="0"/>
    </dxf>
  </rfmt>
  <rfmt sheetId="1" sqref="JDT43" start="0" length="0">
    <dxf>
      <font>
        <b val="0"/>
        <i/>
        <sz val="10"/>
        <color auto="1"/>
      </font>
      <numFmt numFmtId="30" formatCode="@"/>
      <fill>
        <patternFill patternType="solid">
          <bgColor theme="6" tint="0.39997558519241921"/>
        </patternFill>
      </fill>
      <alignment horizontal="center" vertical="center" readingOrder="0"/>
    </dxf>
  </rfmt>
  <rfmt sheetId="1" sqref="JDU43" start="0" length="0">
    <dxf>
      <font>
        <b val="0"/>
        <i/>
        <sz val="10"/>
        <color auto="1"/>
      </font>
      <numFmt numFmtId="30" formatCode="@"/>
      <fill>
        <patternFill patternType="solid">
          <bgColor theme="6" tint="0.39997558519241921"/>
        </patternFill>
      </fill>
      <alignment horizontal="center" vertical="center" readingOrder="0"/>
    </dxf>
  </rfmt>
  <rfmt sheetId="1" sqref="JD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D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D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D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D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E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E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E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E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E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F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FF43" start="0" length="0">
    <dxf>
      <font>
        <b val="0"/>
        <i/>
        <sz val="10"/>
        <color auto="1"/>
      </font>
      <numFmt numFmtId="30" formatCode="@"/>
      <fill>
        <patternFill patternType="solid">
          <bgColor theme="6" tint="0.39997558519241921"/>
        </patternFill>
      </fill>
      <alignment horizontal="center" vertical="center" readingOrder="0"/>
    </dxf>
  </rfmt>
  <rfmt sheetId="1" sqref="JFG43" start="0" length="0">
    <dxf>
      <font>
        <b val="0"/>
        <i/>
        <sz val="10"/>
        <color auto="1"/>
      </font>
      <numFmt numFmtId="30" formatCode="@"/>
      <fill>
        <patternFill patternType="solid">
          <bgColor theme="6" tint="0.39997558519241921"/>
        </patternFill>
      </fill>
      <alignment horizontal="center" vertical="center" readingOrder="0"/>
    </dxf>
  </rfmt>
  <rfmt sheetId="1" sqref="JFH43" start="0" length="0">
    <dxf>
      <font>
        <b val="0"/>
        <i/>
        <sz val="10"/>
        <color auto="1"/>
      </font>
      <numFmt numFmtId="30" formatCode="@"/>
      <fill>
        <patternFill patternType="solid">
          <bgColor theme="6" tint="0.39997558519241921"/>
        </patternFill>
      </fill>
      <alignment horizontal="center" vertical="center" readingOrder="0"/>
    </dxf>
  </rfmt>
  <rfmt sheetId="1" sqref="JFI43" start="0" length="0">
    <dxf>
      <font>
        <b val="0"/>
        <i/>
        <sz val="10"/>
        <color auto="1"/>
      </font>
      <numFmt numFmtId="30" formatCode="@"/>
      <fill>
        <patternFill patternType="solid">
          <bgColor theme="6" tint="0.39997558519241921"/>
        </patternFill>
      </fill>
      <alignment horizontal="center" vertical="center" readingOrder="0"/>
    </dxf>
  </rfmt>
  <rfmt sheetId="1" sqref="JF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F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F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F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F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F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F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F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F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F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F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F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F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F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F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F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F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G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G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G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G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G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G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G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GT43" start="0" length="0">
    <dxf>
      <font>
        <b val="0"/>
        <i/>
        <sz val="10"/>
        <color auto="1"/>
      </font>
      <numFmt numFmtId="30" formatCode="@"/>
      <fill>
        <patternFill patternType="solid">
          <bgColor theme="6" tint="0.39997558519241921"/>
        </patternFill>
      </fill>
      <alignment horizontal="center" vertical="center" readingOrder="0"/>
    </dxf>
  </rfmt>
  <rfmt sheetId="1" sqref="JGU43" start="0" length="0">
    <dxf>
      <font>
        <b val="0"/>
        <i/>
        <sz val="10"/>
        <color auto="1"/>
      </font>
      <numFmt numFmtId="30" formatCode="@"/>
      <fill>
        <patternFill patternType="solid">
          <bgColor theme="6" tint="0.39997558519241921"/>
        </patternFill>
      </fill>
      <alignment horizontal="center" vertical="center" readingOrder="0"/>
    </dxf>
  </rfmt>
  <rfmt sheetId="1" sqref="JGV43" start="0" length="0">
    <dxf>
      <font>
        <b val="0"/>
        <i/>
        <sz val="10"/>
        <color auto="1"/>
      </font>
      <numFmt numFmtId="30" formatCode="@"/>
      <fill>
        <patternFill patternType="solid">
          <bgColor theme="6" tint="0.39997558519241921"/>
        </patternFill>
      </fill>
      <alignment horizontal="center" vertical="center" readingOrder="0"/>
    </dxf>
  </rfmt>
  <rfmt sheetId="1" sqref="JGW43" start="0" length="0">
    <dxf>
      <font>
        <b val="0"/>
        <i/>
        <sz val="10"/>
        <color auto="1"/>
      </font>
      <numFmt numFmtId="30" formatCode="@"/>
      <fill>
        <patternFill patternType="solid">
          <bgColor theme="6" tint="0.39997558519241921"/>
        </patternFill>
      </fill>
      <alignment horizontal="center" vertical="center" readingOrder="0"/>
    </dxf>
  </rfmt>
  <rfmt sheetId="1" sqref="JG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G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G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H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H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H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H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H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H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H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I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IH43" start="0" length="0">
    <dxf>
      <font>
        <b val="0"/>
        <i/>
        <sz val="10"/>
        <color auto="1"/>
      </font>
      <numFmt numFmtId="30" formatCode="@"/>
      <fill>
        <patternFill patternType="solid">
          <bgColor theme="6" tint="0.39997558519241921"/>
        </patternFill>
      </fill>
      <alignment horizontal="center" vertical="center" readingOrder="0"/>
    </dxf>
  </rfmt>
  <rfmt sheetId="1" sqref="JII43" start="0" length="0">
    <dxf>
      <font>
        <b val="0"/>
        <i/>
        <sz val="10"/>
        <color auto="1"/>
      </font>
      <numFmt numFmtId="30" formatCode="@"/>
      <fill>
        <patternFill patternType="solid">
          <bgColor theme="6" tint="0.39997558519241921"/>
        </patternFill>
      </fill>
      <alignment horizontal="center" vertical="center" readingOrder="0"/>
    </dxf>
  </rfmt>
  <rfmt sheetId="1" sqref="JIJ43" start="0" length="0">
    <dxf>
      <font>
        <b val="0"/>
        <i/>
        <sz val="10"/>
        <color auto="1"/>
      </font>
      <numFmt numFmtId="30" formatCode="@"/>
      <fill>
        <patternFill patternType="solid">
          <bgColor theme="6" tint="0.39997558519241921"/>
        </patternFill>
      </fill>
      <alignment horizontal="center" vertical="center" readingOrder="0"/>
    </dxf>
  </rfmt>
  <rfmt sheetId="1" sqref="JIK43" start="0" length="0">
    <dxf>
      <font>
        <b val="0"/>
        <i/>
        <sz val="10"/>
        <color auto="1"/>
      </font>
      <numFmt numFmtId="30" formatCode="@"/>
      <fill>
        <patternFill patternType="solid">
          <bgColor theme="6" tint="0.39997558519241921"/>
        </patternFill>
      </fill>
      <alignment horizontal="center" vertical="center" readingOrder="0"/>
    </dxf>
  </rfmt>
  <rfmt sheetId="1" sqref="JI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I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I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I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I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I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I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I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I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I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I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I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I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J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JV43" start="0" length="0">
    <dxf>
      <font>
        <b val="0"/>
        <i/>
        <sz val="10"/>
        <color auto="1"/>
      </font>
      <numFmt numFmtId="30" formatCode="@"/>
      <fill>
        <patternFill patternType="solid">
          <bgColor theme="6" tint="0.39997558519241921"/>
        </patternFill>
      </fill>
      <alignment horizontal="center" vertical="center" readingOrder="0"/>
    </dxf>
  </rfmt>
  <rfmt sheetId="1" sqref="JJW43" start="0" length="0">
    <dxf>
      <font>
        <b val="0"/>
        <i/>
        <sz val="10"/>
        <color auto="1"/>
      </font>
      <numFmt numFmtId="30" formatCode="@"/>
      <fill>
        <patternFill patternType="solid">
          <bgColor theme="6" tint="0.39997558519241921"/>
        </patternFill>
      </fill>
      <alignment horizontal="center" vertical="center" readingOrder="0"/>
    </dxf>
  </rfmt>
  <rfmt sheetId="1" sqref="JJX43" start="0" length="0">
    <dxf>
      <font>
        <b val="0"/>
        <i/>
        <sz val="10"/>
        <color auto="1"/>
      </font>
      <numFmt numFmtId="30" formatCode="@"/>
      <fill>
        <patternFill patternType="solid">
          <bgColor theme="6" tint="0.39997558519241921"/>
        </patternFill>
      </fill>
      <alignment horizontal="center" vertical="center" readingOrder="0"/>
    </dxf>
  </rfmt>
  <rfmt sheetId="1" sqref="JJY43" start="0" length="0">
    <dxf>
      <font>
        <b val="0"/>
        <i/>
        <sz val="10"/>
        <color auto="1"/>
      </font>
      <numFmt numFmtId="30" formatCode="@"/>
      <fill>
        <patternFill patternType="solid">
          <bgColor theme="6" tint="0.39997558519241921"/>
        </patternFill>
      </fill>
      <alignment horizontal="center" vertical="center" readingOrder="0"/>
    </dxf>
  </rfmt>
  <rfmt sheetId="1" sqref="JJ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K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K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K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K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K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K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K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K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K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K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K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K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K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K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K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L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LJ43" start="0" length="0">
    <dxf>
      <font>
        <b val="0"/>
        <i/>
        <sz val="10"/>
        <color auto="1"/>
      </font>
      <numFmt numFmtId="30" formatCode="@"/>
      <fill>
        <patternFill patternType="solid">
          <bgColor theme="6" tint="0.39997558519241921"/>
        </patternFill>
      </fill>
      <alignment horizontal="center" vertical="center" readingOrder="0"/>
    </dxf>
  </rfmt>
  <rfmt sheetId="1" sqref="JLK43" start="0" length="0">
    <dxf>
      <font>
        <b val="0"/>
        <i/>
        <sz val="10"/>
        <color auto="1"/>
      </font>
      <numFmt numFmtId="30" formatCode="@"/>
      <fill>
        <patternFill patternType="solid">
          <bgColor theme="6" tint="0.39997558519241921"/>
        </patternFill>
      </fill>
      <alignment horizontal="center" vertical="center" readingOrder="0"/>
    </dxf>
  </rfmt>
  <rfmt sheetId="1" sqref="JLL43" start="0" length="0">
    <dxf>
      <font>
        <b val="0"/>
        <i/>
        <sz val="10"/>
        <color auto="1"/>
      </font>
      <numFmt numFmtId="30" formatCode="@"/>
      <fill>
        <patternFill patternType="solid">
          <bgColor theme="6" tint="0.39997558519241921"/>
        </patternFill>
      </fill>
      <alignment horizontal="center" vertical="center" readingOrder="0"/>
    </dxf>
  </rfmt>
  <rfmt sheetId="1" sqref="JLM43" start="0" length="0">
    <dxf>
      <font>
        <b val="0"/>
        <i/>
        <sz val="10"/>
        <color auto="1"/>
      </font>
      <numFmt numFmtId="30" formatCode="@"/>
      <fill>
        <patternFill patternType="solid">
          <bgColor theme="6" tint="0.39997558519241921"/>
        </patternFill>
      </fill>
      <alignment horizontal="center" vertical="center" readingOrder="0"/>
    </dxf>
  </rfmt>
  <rfmt sheetId="1" sqref="JL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L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L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L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L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L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L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L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L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L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L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M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MX43" start="0" length="0">
    <dxf>
      <font>
        <b val="0"/>
        <i/>
        <sz val="10"/>
        <color auto="1"/>
      </font>
      <numFmt numFmtId="30" formatCode="@"/>
      <fill>
        <patternFill patternType="solid">
          <bgColor theme="6" tint="0.39997558519241921"/>
        </patternFill>
      </fill>
      <alignment horizontal="center" vertical="center" readingOrder="0"/>
    </dxf>
  </rfmt>
  <rfmt sheetId="1" sqref="JMY43" start="0" length="0">
    <dxf>
      <font>
        <b val="0"/>
        <i/>
        <sz val="10"/>
        <color auto="1"/>
      </font>
      <numFmt numFmtId="30" formatCode="@"/>
      <fill>
        <patternFill patternType="solid">
          <bgColor theme="6" tint="0.39997558519241921"/>
        </patternFill>
      </fill>
      <alignment horizontal="center" vertical="center" readingOrder="0"/>
    </dxf>
  </rfmt>
  <rfmt sheetId="1" sqref="JMZ43" start="0" length="0">
    <dxf>
      <font>
        <b val="0"/>
        <i/>
        <sz val="10"/>
        <color auto="1"/>
      </font>
      <numFmt numFmtId="30" formatCode="@"/>
      <fill>
        <patternFill patternType="solid">
          <bgColor theme="6" tint="0.39997558519241921"/>
        </patternFill>
      </fill>
      <alignment horizontal="center" vertical="center" readingOrder="0"/>
    </dxf>
  </rfmt>
  <rfmt sheetId="1" sqref="JNA43" start="0" length="0">
    <dxf>
      <font>
        <b val="0"/>
        <i/>
        <sz val="10"/>
        <color auto="1"/>
      </font>
      <numFmt numFmtId="30" formatCode="@"/>
      <fill>
        <patternFill patternType="solid">
          <bgColor theme="6" tint="0.39997558519241921"/>
        </patternFill>
      </fill>
      <alignment horizontal="center" vertical="center" readingOrder="0"/>
    </dxf>
  </rfmt>
  <rfmt sheetId="1" sqref="JN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N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N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N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N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N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N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N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N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N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N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N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N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N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O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OL43" start="0" length="0">
    <dxf>
      <font>
        <b val="0"/>
        <i/>
        <sz val="10"/>
        <color auto="1"/>
      </font>
      <numFmt numFmtId="30" formatCode="@"/>
      <fill>
        <patternFill patternType="solid">
          <bgColor theme="6" tint="0.39997558519241921"/>
        </patternFill>
      </fill>
      <alignment horizontal="center" vertical="center" readingOrder="0"/>
    </dxf>
  </rfmt>
  <rfmt sheetId="1" sqref="JOM43" start="0" length="0">
    <dxf>
      <font>
        <b val="0"/>
        <i/>
        <sz val="10"/>
        <color auto="1"/>
      </font>
      <numFmt numFmtId="30" formatCode="@"/>
      <fill>
        <patternFill patternType="solid">
          <bgColor theme="6" tint="0.39997558519241921"/>
        </patternFill>
      </fill>
      <alignment horizontal="center" vertical="center" readingOrder="0"/>
    </dxf>
  </rfmt>
  <rfmt sheetId="1" sqref="JON43" start="0" length="0">
    <dxf>
      <font>
        <b val="0"/>
        <i/>
        <sz val="10"/>
        <color auto="1"/>
      </font>
      <numFmt numFmtId="30" formatCode="@"/>
      <fill>
        <patternFill patternType="solid">
          <bgColor theme="6" tint="0.39997558519241921"/>
        </patternFill>
      </fill>
      <alignment horizontal="center" vertical="center" readingOrder="0"/>
    </dxf>
  </rfmt>
  <rfmt sheetId="1" sqref="JOO43" start="0" length="0">
    <dxf>
      <font>
        <b val="0"/>
        <i/>
        <sz val="10"/>
        <color auto="1"/>
      </font>
      <numFmt numFmtId="30" formatCode="@"/>
      <fill>
        <patternFill patternType="solid">
          <bgColor theme="6" tint="0.39997558519241921"/>
        </patternFill>
      </fill>
      <alignment horizontal="center" vertical="center" readingOrder="0"/>
    </dxf>
  </rfmt>
  <rfmt sheetId="1" sqref="JO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O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O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O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O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O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O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O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O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O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O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P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PZ43" start="0" length="0">
    <dxf>
      <font>
        <b val="0"/>
        <i/>
        <sz val="10"/>
        <color auto="1"/>
      </font>
      <numFmt numFmtId="30" formatCode="@"/>
      <fill>
        <patternFill patternType="solid">
          <bgColor theme="6" tint="0.39997558519241921"/>
        </patternFill>
      </fill>
      <alignment horizontal="center" vertical="center" readingOrder="0"/>
    </dxf>
  </rfmt>
  <rfmt sheetId="1" sqref="JQA43" start="0" length="0">
    <dxf>
      <font>
        <b val="0"/>
        <i/>
        <sz val="10"/>
        <color auto="1"/>
      </font>
      <numFmt numFmtId="30" formatCode="@"/>
      <fill>
        <patternFill patternType="solid">
          <bgColor theme="6" tint="0.39997558519241921"/>
        </patternFill>
      </fill>
      <alignment horizontal="center" vertical="center" readingOrder="0"/>
    </dxf>
  </rfmt>
  <rfmt sheetId="1" sqref="JQB43" start="0" length="0">
    <dxf>
      <font>
        <b val="0"/>
        <i/>
        <sz val="10"/>
        <color auto="1"/>
      </font>
      <numFmt numFmtId="30" formatCode="@"/>
      <fill>
        <patternFill patternType="solid">
          <bgColor theme="6" tint="0.39997558519241921"/>
        </patternFill>
      </fill>
      <alignment horizontal="center" vertical="center" readingOrder="0"/>
    </dxf>
  </rfmt>
  <rfmt sheetId="1" sqref="JQC43" start="0" length="0">
    <dxf>
      <font>
        <b val="0"/>
        <i/>
        <sz val="10"/>
        <color auto="1"/>
      </font>
      <numFmt numFmtId="30" formatCode="@"/>
      <fill>
        <patternFill patternType="solid">
          <bgColor theme="6" tint="0.39997558519241921"/>
        </patternFill>
      </fill>
      <alignment horizontal="center" vertical="center" readingOrder="0"/>
    </dxf>
  </rfmt>
  <rfmt sheetId="1" sqref="JQ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Q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Q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Q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Q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Q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Q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Q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Q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Q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Q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Q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R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RN43" start="0" length="0">
    <dxf>
      <font>
        <b val="0"/>
        <i/>
        <sz val="10"/>
        <color auto="1"/>
      </font>
      <numFmt numFmtId="30" formatCode="@"/>
      <fill>
        <patternFill patternType="solid">
          <bgColor theme="6" tint="0.39997558519241921"/>
        </patternFill>
      </fill>
      <alignment horizontal="center" vertical="center" readingOrder="0"/>
    </dxf>
  </rfmt>
  <rfmt sheetId="1" sqref="JRO43" start="0" length="0">
    <dxf>
      <font>
        <b val="0"/>
        <i/>
        <sz val="10"/>
        <color auto="1"/>
      </font>
      <numFmt numFmtId="30" formatCode="@"/>
      <fill>
        <patternFill patternType="solid">
          <bgColor theme="6" tint="0.39997558519241921"/>
        </patternFill>
      </fill>
      <alignment horizontal="center" vertical="center" readingOrder="0"/>
    </dxf>
  </rfmt>
  <rfmt sheetId="1" sqref="JRP43" start="0" length="0">
    <dxf>
      <font>
        <b val="0"/>
        <i/>
        <sz val="10"/>
        <color auto="1"/>
      </font>
      <numFmt numFmtId="30" formatCode="@"/>
      <fill>
        <patternFill patternType="solid">
          <bgColor theme="6" tint="0.39997558519241921"/>
        </patternFill>
      </fill>
      <alignment horizontal="center" vertical="center" readingOrder="0"/>
    </dxf>
  </rfmt>
  <rfmt sheetId="1" sqref="JRQ43" start="0" length="0">
    <dxf>
      <font>
        <b val="0"/>
        <i/>
        <sz val="10"/>
        <color auto="1"/>
      </font>
      <numFmt numFmtId="30" formatCode="@"/>
      <fill>
        <patternFill patternType="solid">
          <bgColor theme="6" tint="0.39997558519241921"/>
        </patternFill>
      </fill>
      <alignment horizontal="center" vertical="center" readingOrder="0"/>
    </dxf>
  </rfmt>
  <rfmt sheetId="1" sqref="JR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R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R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R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R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R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R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R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R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S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S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TB43" start="0" length="0">
    <dxf>
      <font>
        <b val="0"/>
        <i/>
        <sz val="10"/>
        <color auto="1"/>
      </font>
      <numFmt numFmtId="30" formatCode="@"/>
      <fill>
        <patternFill patternType="solid">
          <bgColor theme="6" tint="0.39997558519241921"/>
        </patternFill>
      </fill>
      <alignment horizontal="center" vertical="center" readingOrder="0"/>
    </dxf>
  </rfmt>
  <rfmt sheetId="1" sqref="JTC43" start="0" length="0">
    <dxf>
      <font>
        <b val="0"/>
        <i/>
        <sz val="10"/>
        <color auto="1"/>
      </font>
      <numFmt numFmtId="30" formatCode="@"/>
      <fill>
        <patternFill patternType="solid">
          <bgColor theme="6" tint="0.39997558519241921"/>
        </patternFill>
      </fill>
      <alignment horizontal="center" vertical="center" readingOrder="0"/>
    </dxf>
  </rfmt>
  <rfmt sheetId="1" sqref="JTD43" start="0" length="0">
    <dxf>
      <font>
        <b val="0"/>
        <i/>
        <sz val="10"/>
        <color auto="1"/>
      </font>
      <numFmt numFmtId="30" formatCode="@"/>
      <fill>
        <patternFill patternType="solid">
          <bgColor theme="6" tint="0.39997558519241921"/>
        </patternFill>
      </fill>
      <alignment horizontal="center" vertical="center" readingOrder="0"/>
    </dxf>
  </rfmt>
  <rfmt sheetId="1" sqref="JTE43" start="0" length="0">
    <dxf>
      <font>
        <b val="0"/>
        <i/>
        <sz val="10"/>
        <color auto="1"/>
      </font>
      <numFmt numFmtId="30" formatCode="@"/>
      <fill>
        <patternFill patternType="solid">
          <bgColor theme="6" tint="0.39997558519241921"/>
        </patternFill>
      </fill>
      <alignment horizontal="center" vertical="center" readingOrder="0"/>
    </dxf>
  </rfmt>
  <rfmt sheetId="1" sqref="JT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T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T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T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T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T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T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T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T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T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T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T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U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U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U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UP43" start="0" length="0">
    <dxf>
      <font>
        <b val="0"/>
        <i/>
        <sz val="10"/>
        <color auto="1"/>
      </font>
      <numFmt numFmtId="30" formatCode="@"/>
      <fill>
        <patternFill patternType="solid">
          <bgColor theme="6" tint="0.39997558519241921"/>
        </patternFill>
      </fill>
      <alignment horizontal="center" vertical="center" readingOrder="0"/>
    </dxf>
  </rfmt>
  <rfmt sheetId="1" sqref="JUQ43" start="0" length="0">
    <dxf>
      <font>
        <b val="0"/>
        <i/>
        <sz val="10"/>
        <color auto="1"/>
      </font>
      <numFmt numFmtId="30" formatCode="@"/>
      <fill>
        <patternFill patternType="solid">
          <bgColor theme="6" tint="0.39997558519241921"/>
        </patternFill>
      </fill>
      <alignment horizontal="center" vertical="center" readingOrder="0"/>
    </dxf>
  </rfmt>
  <rfmt sheetId="1" sqref="JUR43" start="0" length="0">
    <dxf>
      <font>
        <b val="0"/>
        <i/>
        <sz val="10"/>
        <color auto="1"/>
      </font>
      <numFmt numFmtId="30" formatCode="@"/>
      <fill>
        <patternFill patternType="solid">
          <bgColor theme="6" tint="0.39997558519241921"/>
        </patternFill>
      </fill>
      <alignment horizontal="center" vertical="center" readingOrder="0"/>
    </dxf>
  </rfmt>
  <rfmt sheetId="1" sqref="JUS43" start="0" length="0">
    <dxf>
      <font>
        <b val="0"/>
        <i/>
        <sz val="10"/>
        <color auto="1"/>
      </font>
      <numFmt numFmtId="30" formatCode="@"/>
      <fill>
        <patternFill patternType="solid">
          <bgColor theme="6" tint="0.39997558519241921"/>
        </patternFill>
      </fill>
      <alignment horizontal="center" vertical="center" readingOrder="0"/>
    </dxf>
  </rfmt>
  <rfmt sheetId="1" sqref="JU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U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U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U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U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U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U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V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V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V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WD43" start="0" length="0">
    <dxf>
      <font>
        <b val="0"/>
        <i/>
        <sz val="10"/>
        <color auto="1"/>
      </font>
      <numFmt numFmtId="30" formatCode="@"/>
      <fill>
        <patternFill patternType="solid">
          <bgColor theme="6" tint="0.39997558519241921"/>
        </patternFill>
      </fill>
      <alignment horizontal="center" vertical="center" readingOrder="0"/>
    </dxf>
  </rfmt>
  <rfmt sheetId="1" sqref="JWE43" start="0" length="0">
    <dxf>
      <font>
        <b val="0"/>
        <i/>
        <sz val="10"/>
        <color auto="1"/>
      </font>
      <numFmt numFmtId="30" formatCode="@"/>
      <fill>
        <patternFill patternType="solid">
          <bgColor theme="6" tint="0.39997558519241921"/>
        </patternFill>
      </fill>
      <alignment horizontal="center" vertical="center" readingOrder="0"/>
    </dxf>
  </rfmt>
  <rfmt sheetId="1" sqref="JWF43" start="0" length="0">
    <dxf>
      <font>
        <b val="0"/>
        <i/>
        <sz val="10"/>
        <color auto="1"/>
      </font>
      <numFmt numFmtId="30" formatCode="@"/>
      <fill>
        <patternFill patternType="solid">
          <bgColor theme="6" tint="0.39997558519241921"/>
        </patternFill>
      </fill>
      <alignment horizontal="center" vertical="center" readingOrder="0"/>
    </dxf>
  </rfmt>
  <rfmt sheetId="1" sqref="JWG43" start="0" length="0">
    <dxf>
      <font>
        <b val="0"/>
        <i/>
        <sz val="10"/>
        <color auto="1"/>
      </font>
      <numFmt numFmtId="30" formatCode="@"/>
      <fill>
        <patternFill patternType="solid">
          <bgColor theme="6" tint="0.39997558519241921"/>
        </patternFill>
      </fill>
      <alignment horizontal="center" vertical="center" readingOrder="0"/>
    </dxf>
  </rfmt>
  <rfmt sheetId="1" sqref="JW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W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W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W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W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W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W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W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W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W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W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W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X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X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X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X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X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XR43" start="0" length="0">
    <dxf>
      <font>
        <b val="0"/>
        <i/>
        <sz val="10"/>
        <color auto="1"/>
      </font>
      <numFmt numFmtId="30" formatCode="@"/>
      <fill>
        <patternFill patternType="solid">
          <bgColor theme="6" tint="0.39997558519241921"/>
        </patternFill>
      </fill>
      <alignment horizontal="center" vertical="center" readingOrder="0"/>
    </dxf>
  </rfmt>
  <rfmt sheetId="1" sqref="JXS43" start="0" length="0">
    <dxf>
      <font>
        <b val="0"/>
        <i/>
        <sz val="10"/>
        <color auto="1"/>
      </font>
      <numFmt numFmtId="30" formatCode="@"/>
      <fill>
        <patternFill patternType="solid">
          <bgColor theme="6" tint="0.39997558519241921"/>
        </patternFill>
      </fill>
      <alignment horizontal="center" vertical="center" readingOrder="0"/>
    </dxf>
  </rfmt>
  <rfmt sheetId="1" sqref="JXT43" start="0" length="0">
    <dxf>
      <font>
        <b val="0"/>
        <i/>
        <sz val="10"/>
        <color auto="1"/>
      </font>
      <numFmt numFmtId="30" formatCode="@"/>
      <fill>
        <patternFill patternType="solid">
          <bgColor theme="6" tint="0.39997558519241921"/>
        </patternFill>
      </fill>
      <alignment horizontal="center" vertical="center" readingOrder="0"/>
    </dxf>
  </rfmt>
  <rfmt sheetId="1" sqref="JXU43" start="0" length="0">
    <dxf>
      <font>
        <b val="0"/>
        <i/>
        <sz val="10"/>
        <color auto="1"/>
      </font>
      <numFmt numFmtId="30" formatCode="@"/>
      <fill>
        <patternFill patternType="solid">
          <bgColor theme="6" tint="0.39997558519241921"/>
        </patternFill>
      </fill>
      <alignment horizontal="center" vertical="center" readingOrder="0"/>
    </dxf>
  </rfmt>
  <rfmt sheetId="1" sqref="JX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X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X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X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X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Y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Y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Y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Y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Y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Z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ZF43" start="0" length="0">
    <dxf>
      <font>
        <b val="0"/>
        <i/>
        <sz val="10"/>
        <color auto="1"/>
      </font>
      <numFmt numFmtId="30" formatCode="@"/>
      <fill>
        <patternFill patternType="solid">
          <bgColor theme="6" tint="0.39997558519241921"/>
        </patternFill>
      </fill>
      <alignment horizontal="center" vertical="center" readingOrder="0"/>
    </dxf>
  </rfmt>
  <rfmt sheetId="1" sqref="JZG43" start="0" length="0">
    <dxf>
      <font>
        <b val="0"/>
        <i/>
        <sz val="10"/>
        <color auto="1"/>
      </font>
      <numFmt numFmtId="30" formatCode="@"/>
      <fill>
        <patternFill patternType="solid">
          <bgColor theme="6" tint="0.39997558519241921"/>
        </patternFill>
      </fill>
      <alignment horizontal="center" vertical="center" readingOrder="0"/>
    </dxf>
  </rfmt>
  <rfmt sheetId="1" sqref="JZH43" start="0" length="0">
    <dxf>
      <font>
        <b val="0"/>
        <i/>
        <sz val="10"/>
        <color auto="1"/>
      </font>
      <numFmt numFmtId="30" formatCode="@"/>
      <fill>
        <patternFill patternType="solid">
          <bgColor theme="6" tint="0.39997558519241921"/>
        </patternFill>
      </fill>
      <alignment horizontal="center" vertical="center" readingOrder="0"/>
    </dxf>
  </rfmt>
  <rfmt sheetId="1" sqref="JZI43" start="0" length="0">
    <dxf>
      <font>
        <b val="0"/>
        <i/>
        <sz val="10"/>
        <color auto="1"/>
      </font>
      <numFmt numFmtId="30" formatCode="@"/>
      <fill>
        <patternFill patternType="solid">
          <bgColor theme="6" tint="0.39997558519241921"/>
        </patternFill>
      </fill>
      <alignment horizontal="center" vertical="center" readingOrder="0"/>
    </dxf>
  </rfmt>
  <rfmt sheetId="1" sqref="JZ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Z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Z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Z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Z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Z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JZ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Z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JZ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JZ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Z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Z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JZ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Z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Z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Z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Z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A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A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A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A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A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A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A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AT43" start="0" length="0">
    <dxf>
      <font>
        <b val="0"/>
        <i/>
        <sz val="10"/>
        <color auto="1"/>
      </font>
      <numFmt numFmtId="30" formatCode="@"/>
      <fill>
        <patternFill patternType="solid">
          <bgColor theme="6" tint="0.39997558519241921"/>
        </patternFill>
      </fill>
      <alignment horizontal="center" vertical="center" readingOrder="0"/>
    </dxf>
  </rfmt>
  <rfmt sheetId="1" sqref="KAU43" start="0" length="0">
    <dxf>
      <font>
        <b val="0"/>
        <i/>
        <sz val="10"/>
        <color auto="1"/>
      </font>
      <numFmt numFmtId="30" formatCode="@"/>
      <fill>
        <patternFill patternType="solid">
          <bgColor theme="6" tint="0.39997558519241921"/>
        </patternFill>
      </fill>
      <alignment horizontal="center" vertical="center" readingOrder="0"/>
    </dxf>
  </rfmt>
  <rfmt sheetId="1" sqref="KAV43" start="0" length="0">
    <dxf>
      <font>
        <b val="0"/>
        <i/>
        <sz val="10"/>
        <color auto="1"/>
      </font>
      <numFmt numFmtId="30" formatCode="@"/>
      <fill>
        <patternFill patternType="solid">
          <bgColor theme="6" tint="0.39997558519241921"/>
        </patternFill>
      </fill>
      <alignment horizontal="center" vertical="center" readingOrder="0"/>
    </dxf>
  </rfmt>
  <rfmt sheetId="1" sqref="KAW43" start="0" length="0">
    <dxf>
      <font>
        <b val="0"/>
        <i/>
        <sz val="10"/>
        <color auto="1"/>
      </font>
      <numFmt numFmtId="30" formatCode="@"/>
      <fill>
        <patternFill patternType="solid">
          <bgColor theme="6" tint="0.39997558519241921"/>
        </patternFill>
      </fill>
      <alignment horizontal="center" vertical="center" readingOrder="0"/>
    </dxf>
  </rfmt>
  <rfmt sheetId="1" sqref="KA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A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A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B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B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B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B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B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B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C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CH43" start="0" length="0">
    <dxf>
      <font>
        <b val="0"/>
        <i/>
        <sz val="10"/>
        <color auto="1"/>
      </font>
      <numFmt numFmtId="30" formatCode="@"/>
      <fill>
        <patternFill patternType="solid">
          <bgColor theme="6" tint="0.39997558519241921"/>
        </patternFill>
      </fill>
      <alignment horizontal="center" vertical="center" readingOrder="0"/>
    </dxf>
  </rfmt>
  <rfmt sheetId="1" sqref="KCI43" start="0" length="0">
    <dxf>
      <font>
        <b val="0"/>
        <i/>
        <sz val="10"/>
        <color auto="1"/>
      </font>
      <numFmt numFmtId="30" formatCode="@"/>
      <fill>
        <patternFill patternType="solid">
          <bgColor theme="6" tint="0.39997558519241921"/>
        </patternFill>
      </fill>
      <alignment horizontal="center" vertical="center" readingOrder="0"/>
    </dxf>
  </rfmt>
  <rfmt sheetId="1" sqref="KCJ43" start="0" length="0">
    <dxf>
      <font>
        <b val="0"/>
        <i/>
        <sz val="10"/>
        <color auto="1"/>
      </font>
      <numFmt numFmtId="30" formatCode="@"/>
      <fill>
        <patternFill patternType="solid">
          <bgColor theme="6" tint="0.39997558519241921"/>
        </patternFill>
      </fill>
      <alignment horizontal="center" vertical="center" readingOrder="0"/>
    </dxf>
  </rfmt>
  <rfmt sheetId="1" sqref="KCK43" start="0" length="0">
    <dxf>
      <font>
        <b val="0"/>
        <i/>
        <sz val="10"/>
        <color auto="1"/>
      </font>
      <numFmt numFmtId="30" formatCode="@"/>
      <fill>
        <patternFill patternType="solid">
          <bgColor theme="6" tint="0.39997558519241921"/>
        </patternFill>
      </fill>
      <alignment horizontal="center" vertical="center" readingOrder="0"/>
    </dxf>
  </rfmt>
  <rfmt sheetId="1" sqref="KC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C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C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C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C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C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C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C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C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C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C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C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C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D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DV43" start="0" length="0">
    <dxf>
      <font>
        <b val="0"/>
        <i/>
        <sz val="10"/>
        <color auto="1"/>
      </font>
      <numFmt numFmtId="30" formatCode="@"/>
      <fill>
        <patternFill patternType="solid">
          <bgColor theme="6" tint="0.39997558519241921"/>
        </patternFill>
      </fill>
      <alignment horizontal="center" vertical="center" readingOrder="0"/>
    </dxf>
  </rfmt>
  <rfmt sheetId="1" sqref="KDW43" start="0" length="0">
    <dxf>
      <font>
        <b val="0"/>
        <i/>
        <sz val="10"/>
        <color auto="1"/>
      </font>
      <numFmt numFmtId="30" formatCode="@"/>
      <fill>
        <patternFill patternType="solid">
          <bgColor theme="6" tint="0.39997558519241921"/>
        </patternFill>
      </fill>
      <alignment horizontal="center" vertical="center" readingOrder="0"/>
    </dxf>
  </rfmt>
  <rfmt sheetId="1" sqref="KDX43" start="0" length="0">
    <dxf>
      <font>
        <b val="0"/>
        <i/>
        <sz val="10"/>
        <color auto="1"/>
      </font>
      <numFmt numFmtId="30" formatCode="@"/>
      <fill>
        <patternFill patternType="solid">
          <bgColor theme="6" tint="0.39997558519241921"/>
        </patternFill>
      </fill>
      <alignment horizontal="center" vertical="center" readingOrder="0"/>
    </dxf>
  </rfmt>
  <rfmt sheetId="1" sqref="KDY43" start="0" length="0">
    <dxf>
      <font>
        <b val="0"/>
        <i/>
        <sz val="10"/>
        <color auto="1"/>
      </font>
      <numFmt numFmtId="30" formatCode="@"/>
      <fill>
        <patternFill patternType="solid">
          <bgColor theme="6" tint="0.39997558519241921"/>
        </patternFill>
      </fill>
      <alignment horizontal="center" vertical="center" readingOrder="0"/>
    </dxf>
  </rfmt>
  <rfmt sheetId="1" sqref="KD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E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E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E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E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E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E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E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E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E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E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E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E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E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E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E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F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FJ43" start="0" length="0">
    <dxf>
      <font>
        <b val="0"/>
        <i/>
        <sz val="10"/>
        <color auto="1"/>
      </font>
      <numFmt numFmtId="30" formatCode="@"/>
      <fill>
        <patternFill patternType="solid">
          <bgColor theme="6" tint="0.39997558519241921"/>
        </patternFill>
      </fill>
      <alignment horizontal="center" vertical="center" readingOrder="0"/>
    </dxf>
  </rfmt>
  <rfmt sheetId="1" sqref="KFK43" start="0" length="0">
    <dxf>
      <font>
        <b val="0"/>
        <i/>
        <sz val="10"/>
        <color auto="1"/>
      </font>
      <numFmt numFmtId="30" formatCode="@"/>
      <fill>
        <patternFill patternType="solid">
          <bgColor theme="6" tint="0.39997558519241921"/>
        </patternFill>
      </fill>
      <alignment horizontal="center" vertical="center" readingOrder="0"/>
    </dxf>
  </rfmt>
  <rfmt sheetId="1" sqref="KFL43" start="0" length="0">
    <dxf>
      <font>
        <b val="0"/>
        <i/>
        <sz val="10"/>
        <color auto="1"/>
      </font>
      <numFmt numFmtId="30" formatCode="@"/>
      <fill>
        <patternFill patternType="solid">
          <bgColor theme="6" tint="0.39997558519241921"/>
        </patternFill>
      </fill>
      <alignment horizontal="center" vertical="center" readingOrder="0"/>
    </dxf>
  </rfmt>
  <rfmt sheetId="1" sqref="KFM43" start="0" length="0">
    <dxf>
      <font>
        <b val="0"/>
        <i/>
        <sz val="10"/>
        <color auto="1"/>
      </font>
      <numFmt numFmtId="30" formatCode="@"/>
      <fill>
        <patternFill patternType="solid">
          <bgColor theme="6" tint="0.39997558519241921"/>
        </patternFill>
      </fill>
      <alignment horizontal="center" vertical="center" readingOrder="0"/>
    </dxf>
  </rfmt>
  <rfmt sheetId="1" sqref="KF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F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F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F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F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F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F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F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F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F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F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G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GX43" start="0" length="0">
    <dxf>
      <font>
        <b val="0"/>
        <i/>
        <sz val="10"/>
        <color auto="1"/>
      </font>
      <numFmt numFmtId="30" formatCode="@"/>
      <fill>
        <patternFill patternType="solid">
          <bgColor theme="6" tint="0.39997558519241921"/>
        </patternFill>
      </fill>
      <alignment horizontal="center" vertical="center" readingOrder="0"/>
    </dxf>
  </rfmt>
  <rfmt sheetId="1" sqref="KGY43" start="0" length="0">
    <dxf>
      <font>
        <b val="0"/>
        <i/>
        <sz val="10"/>
        <color auto="1"/>
      </font>
      <numFmt numFmtId="30" formatCode="@"/>
      <fill>
        <patternFill patternType="solid">
          <bgColor theme="6" tint="0.39997558519241921"/>
        </patternFill>
      </fill>
      <alignment horizontal="center" vertical="center" readingOrder="0"/>
    </dxf>
  </rfmt>
  <rfmt sheetId="1" sqref="KGZ43" start="0" length="0">
    <dxf>
      <font>
        <b val="0"/>
        <i/>
        <sz val="10"/>
        <color auto="1"/>
      </font>
      <numFmt numFmtId="30" formatCode="@"/>
      <fill>
        <patternFill patternType="solid">
          <bgColor theme="6" tint="0.39997558519241921"/>
        </patternFill>
      </fill>
      <alignment horizontal="center" vertical="center" readingOrder="0"/>
    </dxf>
  </rfmt>
  <rfmt sheetId="1" sqref="KHA43" start="0" length="0">
    <dxf>
      <font>
        <b val="0"/>
        <i/>
        <sz val="10"/>
        <color auto="1"/>
      </font>
      <numFmt numFmtId="30" formatCode="@"/>
      <fill>
        <patternFill patternType="solid">
          <bgColor theme="6" tint="0.39997558519241921"/>
        </patternFill>
      </fill>
      <alignment horizontal="center" vertical="center" readingOrder="0"/>
    </dxf>
  </rfmt>
  <rfmt sheetId="1" sqref="KH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H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H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H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H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H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H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H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H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H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H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H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H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H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I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IL43" start="0" length="0">
    <dxf>
      <font>
        <b val="0"/>
        <i/>
        <sz val="10"/>
        <color auto="1"/>
      </font>
      <numFmt numFmtId="30" formatCode="@"/>
      <fill>
        <patternFill patternType="solid">
          <bgColor theme="6" tint="0.39997558519241921"/>
        </patternFill>
      </fill>
      <alignment horizontal="center" vertical="center" readingOrder="0"/>
    </dxf>
  </rfmt>
  <rfmt sheetId="1" sqref="KIM43" start="0" length="0">
    <dxf>
      <font>
        <b val="0"/>
        <i/>
        <sz val="10"/>
        <color auto="1"/>
      </font>
      <numFmt numFmtId="30" formatCode="@"/>
      <fill>
        <patternFill patternType="solid">
          <bgColor theme="6" tint="0.39997558519241921"/>
        </patternFill>
      </fill>
      <alignment horizontal="center" vertical="center" readingOrder="0"/>
    </dxf>
  </rfmt>
  <rfmt sheetId="1" sqref="KIN43" start="0" length="0">
    <dxf>
      <font>
        <b val="0"/>
        <i/>
        <sz val="10"/>
        <color auto="1"/>
      </font>
      <numFmt numFmtId="30" formatCode="@"/>
      <fill>
        <patternFill patternType="solid">
          <bgColor theme="6" tint="0.39997558519241921"/>
        </patternFill>
      </fill>
      <alignment horizontal="center" vertical="center" readingOrder="0"/>
    </dxf>
  </rfmt>
  <rfmt sheetId="1" sqref="KIO43" start="0" length="0">
    <dxf>
      <font>
        <b val="0"/>
        <i/>
        <sz val="10"/>
        <color auto="1"/>
      </font>
      <numFmt numFmtId="30" formatCode="@"/>
      <fill>
        <patternFill patternType="solid">
          <bgColor theme="6" tint="0.39997558519241921"/>
        </patternFill>
      </fill>
      <alignment horizontal="center" vertical="center" readingOrder="0"/>
    </dxf>
  </rfmt>
  <rfmt sheetId="1" sqref="KI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I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I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I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I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I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I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I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I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I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I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J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JZ43" start="0" length="0">
    <dxf>
      <font>
        <b val="0"/>
        <i/>
        <sz val="10"/>
        <color auto="1"/>
      </font>
      <numFmt numFmtId="30" formatCode="@"/>
      <fill>
        <patternFill patternType="solid">
          <bgColor theme="6" tint="0.39997558519241921"/>
        </patternFill>
      </fill>
      <alignment horizontal="center" vertical="center" readingOrder="0"/>
    </dxf>
  </rfmt>
  <rfmt sheetId="1" sqref="KKA43" start="0" length="0">
    <dxf>
      <font>
        <b val="0"/>
        <i/>
        <sz val="10"/>
        <color auto="1"/>
      </font>
      <numFmt numFmtId="30" formatCode="@"/>
      <fill>
        <patternFill patternType="solid">
          <bgColor theme="6" tint="0.39997558519241921"/>
        </patternFill>
      </fill>
      <alignment horizontal="center" vertical="center" readingOrder="0"/>
    </dxf>
  </rfmt>
  <rfmt sheetId="1" sqref="KKB43" start="0" length="0">
    <dxf>
      <font>
        <b val="0"/>
        <i/>
        <sz val="10"/>
        <color auto="1"/>
      </font>
      <numFmt numFmtId="30" formatCode="@"/>
      <fill>
        <patternFill patternType="solid">
          <bgColor theme="6" tint="0.39997558519241921"/>
        </patternFill>
      </fill>
      <alignment horizontal="center" vertical="center" readingOrder="0"/>
    </dxf>
  </rfmt>
  <rfmt sheetId="1" sqref="KKC43" start="0" length="0">
    <dxf>
      <font>
        <b val="0"/>
        <i/>
        <sz val="10"/>
        <color auto="1"/>
      </font>
      <numFmt numFmtId="30" formatCode="@"/>
      <fill>
        <patternFill patternType="solid">
          <bgColor theme="6" tint="0.39997558519241921"/>
        </patternFill>
      </fill>
      <alignment horizontal="center" vertical="center" readingOrder="0"/>
    </dxf>
  </rfmt>
  <rfmt sheetId="1" sqref="KK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K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K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K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K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K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K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K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K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K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K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K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L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LN43" start="0" length="0">
    <dxf>
      <font>
        <b val="0"/>
        <i/>
        <sz val="10"/>
        <color auto="1"/>
      </font>
      <numFmt numFmtId="30" formatCode="@"/>
      <fill>
        <patternFill patternType="solid">
          <bgColor theme="6" tint="0.39997558519241921"/>
        </patternFill>
      </fill>
      <alignment horizontal="center" vertical="center" readingOrder="0"/>
    </dxf>
  </rfmt>
  <rfmt sheetId="1" sqref="KLO43" start="0" length="0">
    <dxf>
      <font>
        <b val="0"/>
        <i/>
        <sz val="10"/>
        <color auto="1"/>
      </font>
      <numFmt numFmtId="30" formatCode="@"/>
      <fill>
        <patternFill patternType="solid">
          <bgColor theme="6" tint="0.39997558519241921"/>
        </patternFill>
      </fill>
      <alignment horizontal="center" vertical="center" readingOrder="0"/>
    </dxf>
  </rfmt>
  <rfmt sheetId="1" sqref="KLP43" start="0" length="0">
    <dxf>
      <font>
        <b val="0"/>
        <i/>
        <sz val="10"/>
        <color auto="1"/>
      </font>
      <numFmt numFmtId="30" formatCode="@"/>
      <fill>
        <patternFill patternType="solid">
          <bgColor theme="6" tint="0.39997558519241921"/>
        </patternFill>
      </fill>
      <alignment horizontal="center" vertical="center" readingOrder="0"/>
    </dxf>
  </rfmt>
  <rfmt sheetId="1" sqref="KLQ43" start="0" length="0">
    <dxf>
      <font>
        <b val="0"/>
        <i/>
        <sz val="10"/>
        <color auto="1"/>
      </font>
      <numFmt numFmtId="30" formatCode="@"/>
      <fill>
        <patternFill patternType="solid">
          <bgColor theme="6" tint="0.39997558519241921"/>
        </patternFill>
      </fill>
      <alignment horizontal="center" vertical="center" readingOrder="0"/>
    </dxf>
  </rfmt>
  <rfmt sheetId="1" sqref="KL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L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L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L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L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L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L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L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L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M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M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NB43" start="0" length="0">
    <dxf>
      <font>
        <b val="0"/>
        <i/>
        <sz val="10"/>
        <color auto="1"/>
      </font>
      <numFmt numFmtId="30" formatCode="@"/>
      <fill>
        <patternFill patternType="solid">
          <bgColor theme="6" tint="0.39997558519241921"/>
        </patternFill>
      </fill>
      <alignment horizontal="center" vertical="center" readingOrder="0"/>
    </dxf>
  </rfmt>
  <rfmt sheetId="1" sqref="KNC43" start="0" length="0">
    <dxf>
      <font>
        <b val="0"/>
        <i/>
        <sz val="10"/>
        <color auto="1"/>
      </font>
      <numFmt numFmtId="30" formatCode="@"/>
      <fill>
        <patternFill patternType="solid">
          <bgColor theme="6" tint="0.39997558519241921"/>
        </patternFill>
      </fill>
      <alignment horizontal="center" vertical="center" readingOrder="0"/>
    </dxf>
  </rfmt>
  <rfmt sheetId="1" sqref="KND43" start="0" length="0">
    <dxf>
      <font>
        <b val="0"/>
        <i/>
        <sz val="10"/>
        <color auto="1"/>
      </font>
      <numFmt numFmtId="30" formatCode="@"/>
      <fill>
        <patternFill patternType="solid">
          <bgColor theme="6" tint="0.39997558519241921"/>
        </patternFill>
      </fill>
      <alignment horizontal="center" vertical="center" readingOrder="0"/>
    </dxf>
  </rfmt>
  <rfmt sheetId="1" sqref="KNE43" start="0" length="0">
    <dxf>
      <font>
        <b val="0"/>
        <i/>
        <sz val="10"/>
        <color auto="1"/>
      </font>
      <numFmt numFmtId="30" formatCode="@"/>
      <fill>
        <patternFill patternType="solid">
          <bgColor theme="6" tint="0.39997558519241921"/>
        </patternFill>
      </fill>
      <alignment horizontal="center" vertical="center" readingOrder="0"/>
    </dxf>
  </rfmt>
  <rfmt sheetId="1" sqref="KN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N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N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N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N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N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N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N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N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N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N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N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O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O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O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OP43" start="0" length="0">
    <dxf>
      <font>
        <b val="0"/>
        <i/>
        <sz val="10"/>
        <color auto="1"/>
      </font>
      <numFmt numFmtId="30" formatCode="@"/>
      <fill>
        <patternFill patternType="solid">
          <bgColor theme="6" tint="0.39997558519241921"/>
        </patternFill>
      </fill>
      <alignment horizontal="center" vertical="center" readingOrder="0"/>
    </dxf>
  </rfmt>
  <rfmt sheetId="1" sqref="KOQ43" start="0" length="0">
    <dxf>
      <font>
        <b val="0"/>
        <i/>
        <sz val="10"/>
        <color auto="1"/>
      </font>
      <numFmt numFmtId="30" formatCode="@"/>
      <fill>
        <patternFill patternType="solid">
          <bgColor theme="6" tint="0.39997558519241921"/>
        </patternFill>
      </fill>
      <alignment horizontal="center" vertical="center" readingOrder="0"/>
    </dxf>
  </rfmt>
  <rfmt sheetId="1" sqref="KOR43" start="0" length="0">
    <dxf>
      <font>
        <b val="0"/>
        <i/>
        <sz val="10"/>
        <color auto="1"/>
      </font>
      <numFmt numFmtId="30" formatCode="@"/>
      <fill>
        <patternFill patternType="solid">
          <bgColor theme="6" tint="0.39997558519241921"/>
        </patternFill>
      </fill>
      <alignment horizontal="center" vertical="center" readingOrder="0"/>
    </dxf>
  </rfmt>
  <rfmt sheetId="1" sqref="KOS43" start="0" length="0">
    <dxf>
      <font>
        <b val="0"/>
        <i/>
        <sz val="10"/>
        <color auto="1"/>
      </font>
      <numFmt numFmtId="30" formatCode="@"/>
      <fill>
        <patternFill patternType="solid">
          <bgColor theme="6" tint="0.39997558519241921"/>
        </patternFill>
      </fill>
      <alignment horizontal="center" vertical="center" readingOrder="0"/>
    </dxf>
  </rfmt>
  <rfmt sheetId="1" sqref="KO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O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O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O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O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O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O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P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P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P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QD43" start="0" length="0">
    <dxf>
      <font>
        <b val="0"/>
        <i/>
        <sz val="10"/>
        <color auto="1"/>
      </font>
      <numFmt numFmtId="30" formatCode="@"/>
      <fill>
        <patternFill patternType="solid">
          <bgColor theme="6" tint="0.39997558519241921"/>
        </patternFill>
      </fill>
      <alignment horizontal="center" vertical="center" readingOrder="0"/>
    </dxf>
  </rfmt>
  <rfmt sheetId="1" sqref="KQE43" start="0" length="0">
    <dxf>
      <font>
        <b val="0"/>
        <i/>
        <sz val="10"/>
        <color auto="1"/>
      </font>
      <numFmt numFmtId="30" formatCode="@"/>
      <fill>
        <patternFill patternType="solid">
          <bgColor theme="6" tint="0.39997558519241921"/>
        </patternFill>
      </fill>
      <alignment horizontal="center" vertical="center" readingOrder="0"/>
    </dxf>
  </rfmt>
  <rfmt sheetId="1" sqref="KQF43" start="0" length="0">
    <dxf>
      <font>
        <b val="0"/>
        <i/>
        <sz val="10"/>
        <color auto="1"/>
      </font>
      <numFmt numFmtId="30" formatCode="@"/>
      <fill>
        <patternFill patternType="solid">
          <bgColor theme="6" tint="0.39997558519241921"/>
        </patternFill>
      </fill>
      <alignment horizontal="center" vertical="center" readingOrder="0"/>
    </dxf>
  </rfmt>
  <rfmt sheetId="1" sqref="KQG43" start="0" length="0">
    <dxf>
      <font>
        <b val="0"/>
        <i/>
        <sz val="10"/>
        <color auto="1"/>
      </font>
      <numFmt numFmtId="30" formatCode="@"/>
      <fill>
        <patternFill patternType="solid">
          <bgColor theme="6" tint="0.39997558519241921"/>
        </patternFill>
      </fill>
      <alignment horizontal="center" vertical="center" readingOrder="0"/>
    </dxf>
  </rfmt>
  <rfmt sheetId="1" sqref="KQ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Q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Q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Q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Q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Q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Q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Q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Q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Q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Q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Q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R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R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R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R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R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RR43" start="0" length="0">
    <dxf>
      <font>
        <b val="0"/>
        <i/>
        <sz val="10"/>
        <color auto="1"/>
      </font>
      <numFmt numFmtId="30" formatCode="@"/>
      <fill>
        <patternFill patternType="solid">
          <bgColor theme="6" tint="0.39997558519241921"/>
        </patternFill>
      </fill>
      <alignment horizontal="center" vertical="center" readingOrder="0"/>
    </dxf>
  </rfmt>
  <rfmt sheetId="1" sqref="KRS43" start="0" length="0">
    <dxf>
      <font>
        <b val="0"/>
        <i/>
        <sz val="10"/>
        <color auto="1"/>
      </font>
      <numFmt numFmtId="30" formatCode="@"/>
      <fill>
        <patternFill patternType="solid">
          <bgColor theme="6" tint="0.39997558519241921"/>
        </patternFill>
      </fill>
      <alignment horizontal="center" vertical="center" readingOrder="0"/>
    </dxf>
  </rfmt>
  <rfmt sheetId="1" sqref="KRT43" start="0" length="0">
    <dxf>
      <font>
        <b val="0"/>
        <i/>
        <sz val="10"/>
        <color auto="1"/>
      </font>
      <numFmt numFmtId="30" formatCode="@"/>
      <fill>
        <patternFill patternType="solid">
          <bgColor theme="6" tint="0.39997558519241921"/>
        </patternFill>
      </fill>
      <alignment horizontal="center" vertical="center" readingOrder="0"/>
    </dxf>
  </rfmt>
  <rfmt sheetId="1" sqref="KRU43" start="0" length="0">
    <dxf>
      <font>
        <b val="0"/>
        <i/>
        <sz val="10"/>
        <color auto="1"/>
      </font>
      <numFmt numFmtId="30" formatCode="@"/>
      <fill>
        <patternFill patternType="solid">
          <bgColor theme="6" tint="0.39997558519241921"/>
        </patternFill>
      </fill>
      <alignment horizontal="center" vertical="center" readingOrder="0"/>
    </dxf>
  </rfmt>
  <rfmt sheetId="1" sqref="KR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R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R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R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R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S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S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S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S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T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TF43" start="0" length="0">
    <dxf>
      <font>
        <b val="0"/>
        <i/>
        <sz val="10"/>
        <color auto="1"/>
      </font>
      <numFmt numFmtId="30" formatCode="@"/>
      <fill>
        <patternFill patternType="solid">
          <bgColor theme="6" tint="0.39997558519241921"/>
        </patternFill>
      </fill>
      <alignment horizontal="center" vertical="center" readingOrder="0"/>
    </dxf>
  </rfmt>
  <rfmt sheetId="1" sqref="KTG43" start="0" length="0">
    <dxf>
      <font>
        <b val="0"/>
        <i/>
        <sz val="10"/>
        <color auto="1"/>
      </font>
      <numFmt numFmtId="30" formatCode="@"/>
      <fill>
        <patternFill patternType="solid">
          <bgColor theme="6" tint="0.39997558519241921"/>
        </patternFill>
      </fill>
      <alignment horizontal="center" vertical="center" readingOrder="0"/>
    </dxf>
  </rfmt>
  <rfmt sheetId="1" sqref="KTH43" start="0" length="0">
    <dxf>
      <font>
        <b val="0"/>
        <i/>
        <sz val="10"/>
        <color auto="1"/>
      </font>
      <numFmt numFmtId="30" formatCode="@"/>
      <fill>
        <patternFill patternType="solid">
          <bgColor theme="6" tint="0.39997558519241921"/>
        </patternFill>
      </fill>
      <alignment horizontal="center" vertical="center" readingOrder="0"/>
    </dxf>
  </rfmt>
  <rfmt sheetId="1" sqref="KTI43" start="0" length="0">
    <dxf>
      <font>
        <b val="0"/>
        <i/>
        <sz val="10"/>
        <color auto="1"/>
      </font>
      <numFmt numFmtId="30" formatCode="@"/>
      <fill>
        <patternFill patternType="solid">
          <bgColor theme="6" tint="0.39997558519241921"/>
        </patternFill>
      </fill>
      <alignment horizontal="center" vertical="center" readingOrder="0"/>
    </dxf>
  </rfmt>
  <rfmt sheetId="1" sqref="KT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T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T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T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T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T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T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T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T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T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T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T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T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T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T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T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T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U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U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U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U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U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U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U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UT43" start="0" length="0">
    <dxf>
      <font>
        <b val="0"/>
        <i/>
        <sz val="10"/>
        <color auto="1"/>
      </font>
      <numFmt numFmtId="30" formatCode="@"/>
      <fill>
        <patternFill patternType="solid">
          <bgColor theme="6" tint="0.39997558519241921"/>
        </patternFill>
      </fill>
      <alignment horizontal="center" vertical="center" readingOrder="0"/>
    </dxf>
  </rfmt>
  <rfmt sheetId="1" sqref="KUU43" start="0" length="0">
    <dxf>
      <font>
        <b val="0"/>
        <i/>
        <sz val="10"/>
        <color auto="1"/>
      </font>
      <numFmt numFmtId="30" formatCode="@"/>
      <fill>
        <patternFill patternType="solid">
          <bgColor theme="6" tint="0.39997558519241921"/>
        </patternFill>
      </fill>
      <alignment horizontal="center" vertical="center" readingOrder="0"/>
    </dxf>
  </rfmt>
  <rfmt sheetId="1" sqref="KUV43" start="0" length="0">
    <dxf>
      <font>
        <b val="0"/>
        <i/>
        <sz val="10"/>
        <color auto="1"/>
      </font>
      <numFmt numFmtId="30" formatCode="@"/>
      <fill>
        <patternFill patternType="solid">
          <bgColor theme="6" tint="0.39997558519241921"/>
        </patternFill>
      </fill>
      <alignment horizontal="center" vertical="center" readingOrder="0"/>
    </dxf>
  </rfmt>
  <rfmt sheetId="1" sqref="KUW43" start="0" length="0">
    <dxf>
      <font>
        <b val="0"/>
        <i/>
        <sz val="10"/>
        <color auto="1"/>
      </font>
      <numFmt numFmtId="30" formatCode="@"/>
      <fill>
        <patternFill patternType="solid">
          <bgColor theme="6" tint="0.39997558519241921"/>
        </patternFill>
      </fill>
      <alignment horizontal="center" vertical="center" readingOrder="0"/>
    </dxf>
  </rfmt>
  <rfmt sheetId="1" sqref="KU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U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U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V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V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V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V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V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V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W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WH43" start="0" length="0">
    <dxf>
      <font>
        <b val="0"/>
        <i/>
        <sz val="10"/>
        <color auto="1"/>
      </font>
      <numFmt numFmtId="30" formatCode="@"/>
      <fill>
        <patternFill patternType="solid">
          <bgColor theme="6" tint="0.39997558519241921"/>
        </patternFill>
      </fill>
      <alignment horizontal="center" vertical="center" readingOrder="0"/>
    </dxf>
  </rfmt>
  <rfmt sheetId="1" sqref="KWI43" start="0" length="0">
    <dxf>
      <font>
        <b val="0"/>
        <i/>
        <sz val="10"/>
        <color auto="1"/>
      </font>
      <numFmt numFmtId="30" formatCode="@"/>
      <fill>
        <patternFill patternType="solid">
          <bgColor theme="6" tint="0.39997558519241921"/>
        </patternFill>
      </fill>
      <alignment horizontal="center" vertical="center" readingOrder="0"/>
    </dxf>
  </rfmt>
  <rfmt sheetId="1" sqref="KWJ43" start="0" length="0">
    <dxf>
      <font>
        <b val="0"/>
        <i/>
        <sz val="10"/>
        <color auto="1"/>
      </font>
      <numFmt numFmtId="30" formatCode="@"/>
      <fill>
        <patternFill patternType="solid">
          <bgColor theme="6" tint="0.39997558519241921"/>
        </patternFill>
      </fill>
      <alignment horizontal="center" vertical="center" readingOrder="0"/>
    </dxf>
  </rfmt>
  <rfmt sheetId="1" sqref="KWK43" start="0" length="0">
    <dxf>
      <font>
        <b val="0"/>
        <i/>
        <sz val="10"/>
        <color auto="1"/>
      </font>
      <numFmt numFmtId="30" formatCode="@"/>
      <fill>
        <patternFill patternType="solid">
          <bgColor theme="6" tint="0.39997558519241921"/>
        </patternFill>
      </fill>
      <alignment horizontal="center" vertical="center" readingOrder="0"/>
    </dxf>
  </rfmt>
  <rfmt sheetId="1" sqref="KW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W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W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W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W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W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W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W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W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W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W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W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W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X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XV43" start="0" length="0">
    <dxf>
      <font>
        <b val="0"/>
        <i/>
        <sz val="10"/>
        <color auto="1"/>
      </font>
      <numFmt numFmtId="30" formatCode="@"/>
      <fill>
        <patternFill patternType="solid">
          <bgColor theme="6" tint="0.39997558519241921"/>
        </patternFill>
      </fill>
      <alignment horizontal="center" vertical="center" readingOrder="0"/>
    </dxf>
  </rfmt>
  <rfmt sheetId="1" sqref="KXW43" start="0" length="0">
    <dxf>
      <font>
        <b val="0"/>
        <i/>
        <sz val="10"/>
        <color auto="1"/>
      </font>
      <numFmt numFmtId="30" formatCode="@"/>
      <fill>
        <patternFill patternType="solid">
          <bgColor theme="6" tint="0.39997558519241921"/>
        </patternFill>
      </fill>
      <alignment horizontal="center" vertical="center" readingOrder="0"/>
    </dxf>
  </rfmt>
  <rfmt sheetId="1" sqref="KXX43" start="0" length="0">
    <dxf>
      <font>
        <b val="0"/>
        <i/>
        <sz val="10"/>
        <color auto="1"/>
      </font>
      <numFmt numFmtId="30" formatCode="@"/>
      <fill>
        <patternFill patternType="solid">
          <bgColor theme="6" tint="0.39997558519241921"/>
        </patternFill>
      </fill>
      <alignment horizontal="center" vertical="center" readingOrder="0"/>
    </dxf>
  </rfmt>
  <rfmt sheetId="1" sqref="KXY43" start="0" length="0">
    <dxf>
      <font>
        <b val="0"/>
        <i/>
        <sz val="10"/>
        <color auto="1"/>
      </font>
      <numFmt numFmtId="30" formatCode="@"/>
      <fill>
        <patternFill patternType="solid">
          <bgColor theme="6" tint="0.39997558519241921"/>
        </patternFill>
      </fill>
      <alignment horizontal="center" vertical="center" readingOrder="0"/>
    </dxf>
  </rfmt>
  <rfmt sheetId="1" sqref="KX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Y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Y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Y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Y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Y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Y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Y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Y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Y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Y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Y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Y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Y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Y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Y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Z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ZJ43" start="0" length="0">
    <dxf>
      <font>
        <b val="0"/>
        <i/>
        <sz val="10"/>
        <color auto="1"/>
      </font>
      <numFmt numFmtId="30" formatCode="@"/>
      <fill>
        <patternFill patternType="solid">
          <bgColor theme="6" tint="0.39997558519241921"/>
        </patternFill>
      </fill>
      <alignment horizontal="center" vertical="center" readingOrder="0"/>
    </dxf>
  </rfmt>
  <rfmt sheetId="1" sqref="KZK43" start="0" length="0">
    <dxf>
      <font>
        <b val="0"/>
        <i/>
        <sz val="10"/>
        <color auto="1"/>
      </font>
      <numFmt numFmtId="30" formatCode="@"/>
      <fill>
        <patternFill patternType="solid">
          <bgColor theme="6" tint="0.39997558519241921"/>
        </patternFill>
      </fill>
      <alignment horizontal="center" vertical="center" readingOrder="0"/>
    </dxf>
  </rfmt>
  <rfmt sheetId="1" sqref="KZL43" start="0" length="0">
    <dxf>
      <font>
        <b val="0"/>
        <i/>
        <sz val="10"/>
        <color auto="1"/>
      </font>
      <numFmt numFmtId="30" formatCode="@"/>
      <fill>
        <patternFill patternType="solid">
          <bgColor theme="6" tint="0.39997558519241921"/>
        </patternFill>
      </fill>
      <alignment horizontal="center" vertical="center" readingOrder="0"/>
    </dxf>
  </rfmt>
  <rfmt sheetId="1" sqref="KZM43" start="0" length="0">
    <dxf>
      <font>
        <b val="0"/>
        <i/>
        <sz val="10"/>
        <color auto="1"/>
      </font>
      <numFmt numFmtId="30" formatCode="@"/>
      <fill>
        <patternFill patternType="solid">
          <bgColor theme="6" tint="0.39997558519241921"/>
        </patternFill>
      </fill>
      <alignment horizontal="center" vertical="center" readingOrder="0"/>
    </dxf>
  </rfmt>
  <rfmt sheetId="1" sqref="KZ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Z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Z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KZ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Z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Z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KZ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Z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KZ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KZ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KZ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A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AX43" start="0" length="0">
    <dxf>
      <font>
        <b val="0"/>
        <i/>
        <sz val="10"/>
        <color auto="1"/>
      </font>
      <numFmt numFmtId="30" formatCode="@"/>
      <fill>
        <patternFill patternType="solid">
          <bgColor theme="6" tint="0.39997558519241921"/>
        </patternFill>
      </fill>
      <alignment horizontal="center" vertical="center" readingOrder="0"/>
    </dxf>
  </rfmt>
  <rfmt sheetId="1" sqref="LAY43" start="0" length="0">
    <dxf>
      <font>
        <b val="0"/>
        <i/>
        <sz val="10"/>
        <color auto="1"/>
      </font>
      <numFmt numFmtId="30" formatCode="@"/>
      <fill>
        <patternFill patternType="solid">
          <bgColor theme="6" tint="0.39997558519241921"/>
        </patternFill>
      </fill>
      <alignment horizontal="center" vertical="center" readingOrder="0"/>
    </dxf>
  </rfmt>
  <rfmt sheetId="1" sqref="LAZ43" start="0" length="0">
    <dxf>
      <font>
        <b val="0"/>
        <i/>
        <sz val="10"/>
        <color auto="1"/>
      </font>
      <numFmt numFmtId="30" formatCode="@"/>
      <fill>
        <patternFill patternType="solid">
          <bgColor theme="6" tint="0.39997558519241921"/>
        </patternFill>
      </fill>
      <alignment horizontal="center" vertical="center" readingOrder="0"/>
    </dxf>
  </rfmt>
  <rfmt sheetId="1" sqref="LBA43" start="0" length="0">
    <dxf>
      <font>
        <b val="0"/>
        <i/>
        <sz val="10"/>
        <color auto="1"/>
      </font>
      <numFmt numFmtId="30" formatCode="@"/>
      <fill>
        <patternFill patternType="solid">
          <bgColor theme="6" tint="0.39997558519241921"/>
        </patternFill>
      </fill>
      <alignment horizontal="center" vertical="center" readingOrder="0"/>
    </dxf>
  </rfmt>
  <rfmt sheetId="1" sqref="LB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B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B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B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B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B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B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B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B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B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B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B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C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CL43" start="0" length="0">
    <dxf>
      <font>
        <b val="0"/>
        <i/>
        <sz val="10"/>
        <color auto="1"/>
      </font>
      <numFmt numFmtId="30" formatCode="@"/>
      <fill>
        <patternFill patternType="solid">
          <bgColor theme="6" tint="0.39997558519241921"/>
        </patternFill>
      </fill>
      <alignment horizontal="center" vertical="center" readingOrder="0"/>
    </dxf>
  </rfmt>
  <rfmt sheetId="1" sqref="LCM43" start="0" length="0">
    <dxf>
      <font>
        <b val="0"/>
        <i/>
        <sz val="10"/>
        <color auto="1"/>
      </font>
      <numFmt numFmtId="30" formatCode="@"/>
      <fill>
        <patternFill patternType="solid">
          <bgColor theme="6" tint="0.39997558519241921"/>
        </patternFill>
      </fill>
      <alignment horizontal="center" vertical="center" readingOrder="0"/>
    </dxf>
  </rfmt>
  <rfmt sheetId="1" sqref="LCN43" start="0" length="0">
    <dxf>
      <font>
        <b val="0"/>
        <i/>
        <sz val="10"/>
        <color auto="1"/>
      </font>
      <numFmt numFmtId="30" formatCode="@"/>
      <fill>
        <patternFill patternType="solid">
          <bgColor theme="6" tint="0.39997558519241921"/>
        </patternFill>
      </fill>
      <alignment horizontal="center" vertical="center" readingOrder="0"/>
    </dxf>
  </rfmt>
  <rfmt sheetId="1" sqref="LCO43" start="0" length="0">
    <dxf>
      <font>
        <b val="0"/>
        <i/>
        <sz val="10"/>
        <color auto="1"/>
      </font>
      <numFmt numFmtId="30" formatCode="@"/>
      <fill>
        <patternFill patternType="solid">
          <bgColor theme="6" tint="0.39997558519241921"/>
        </patternFill>
      </fill>
      <alignment horizontal="center" vertical="center" readingOrder="0"/>
    </dxf>
  </rfmt>
  <rfmt sheetId="1" sqref="LC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C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C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C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C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C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C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C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C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C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C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D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DZ43" start="0" length="0">
    <dxf>
      <font>
        <b val="0"/>
        <i/>
        <sz val="10"/>
        <color auto="1"/>
      </font>
      <numFmt numFmtId="30" formatCode="@"/>
      <fill>
        <patternFill patternType="solid">
          <bgColor theme="6" tint="0.39997558519241921"/>
        </patternFill>
      </fill>
      <alignment horizontal="center" vertical="center" readingOrder="0"/>
    </dxf>
  </rfmt>
  <rfmt sheetId="1" sqref="LEA43" start="0" length="0">
    <dxf>
      <font>
        <b val="0"/>
        <i/>
        <sz val="10"/>
        <color auto="1"/>
      </font>
      <numFmt numFmtId="30" formatCode="@"/>
      <fill>
        <patternFill patternType="solid">
          <bgColor theme="6" tint="0.39997558519241921"/>
        </patternFill>
      </fill>
      <alignment horizontal="center" vertical="center" readingOrder="0"/>
    </dxf>
  </rfmt>
  <rfmt sheetId="1" sqref="LEB43" start="0" length="0">
    <dxf>
      <font>
        <b val="0"/>
        <i/>
        <sz val="10"/>
        <color auto="1"/>
      </font>
      <numFmt numFmtId="30" formatCode="@"/>
      <fill>
        <patternFill patternType="solid">
          <bgColor theme="6" tint="0.39997558519241921"/>
        </patternFill>
      </fill>
      <alignment horizontal="center" vertical="center" readingOrder="0"/>
    </dxf>
  </rfmt>
  <rfmt sheetId="1" sqref="LEC43" start="0" length="0">
    <dxf>
      <font>
        <b val="0"/>
        <i/>
        <sz val="10"/>
        <color auto="1"/>
      </font>
      <numFmt numFmtId="30" formatCode="@"/>
      <fill>
        <patternFill patternType="solid">
          <bgColor theme="6" tint="0.39997558519241921"/>
        </patternFill>
      </fill>
      <alignment horizontal="center" vertical="center" readingOrder="0"/>
    </dxf>
  </rfmt>
  <rfmt sheetId="1" sqref="LE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E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E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E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E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E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E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E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E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E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E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E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F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F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FN43" start="0" length="0">
    <dxf>
      <font>
        <b val="0"/>
        <i/>
        <sz val="10"/>
        <color auto="1"/>
      </font>
      <numFmt numFmtId="30" formatCode="@"/>
      <fill>
        <patternFill patternType="solid">
          <bgColor theme="6" tint="0.39997558519241921"/>
        </patternFill>
      </fill>
      <alignment horizontal="center" vertical="center" readingOrder="0"/>
    </dxf>
  </rfmt>
  <rfmt sheetId="1" sqref="LFO43" start="0" length="0">
    <dxf>
      <font>
        <b val="0"/>
        <i/>
        <sz val="10"/>
        <color auto="1"/>
      </font>
      <numFmt numFmtId="30" formatCode="@"/>
      <fill>
        <patternFill patternType="solid">
          <bgColor theme="6" tint="0.39997558519241921"/>
        </patternFill>
      </fill>
      <alignment horizontal="center" vertical="center" readingOrder="0"/>
    </dxf>
  </rfmt>
  <rfmt sheetId="1" sqref="LFP43" start="0" length="0">
    <dxf>
      <font>
        <b val="0"/>
        <i/>
        <sz val="10"/>
        <color auto="1"/>
      </font>
      <numFmt numFmtId="30" formatCode="@"/>
      <fill>
        <patternFill patternType="solid">
          <bgColor theme="6" tint="0.39997558519241921"/>
        </patternFill>
      </fill>
      <alignment horizontal="center" vertical="center" readingOrder="0"/>
    </dxf>
  </rfmt>
  <rfmt sheetId="1" sqref="LFQ43" start="0" length="0">
    <dxf>
      <font>
        <b val="0"/>
        <i/>
        <sz val="10"/>
        <color auto="1"/>
      </font>
      <numFmt numFmtId="30" formatCode="@"/>
      <fill>
        <patternFill patternType="solid">
          <bgColor theme="6" tint="0.39997558519241921"/>
        </patternFill>
      </fill>
      <alignment horizontal="center" vertical="center" readingOrder="0"/>
    </dxf>
  </rfmt>
  <rfmt sheetId="1" sqref="LF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F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F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F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F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F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F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F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F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G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G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G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HB43" start="0" length="0">
    <dxf>
      <font>
        <b val="0"/>
        <i/>
        <sz val="10"/>
        <color auto="1"/>
      </font>
      <numFmt numFmtId="30" formatCode="@"/>
      <fill>
        <patternFill patternType="solid">
          <bgColor theme="6" tint="0.39997558519241921"/>
        </patternFill>
      </fill>
      <alignment horizontal="center" vertical="center" readingOrder="0"/>
    </dxf>
  </rfmt>
  <rfmt sheetId="1" sqref="LHC43" start="0" length="0">
    <dxf>
      <font>
        <b val="0"/>
        <i/>
        <sz val="10"/>
        <color auto="1"/>
      </font>
      <numFmt numFmtId="30" formatCode="@"/>
      <fill>
        <patternFill patternType="solid">
          <bgColor theme="6" tint="0.39997558519241921"/>
        </patternFill>
      </fill>
      <alignment horizontal="center" vertical="center" readingOrder="0"/>
    </dxf>
  </rfmt>
  <rfmt sheetId="1" sqref="LHD43" start="0" length="0">
    <dxf>
      <font>
        <b val="0"/>
        <i/>
        <sz val="10"/>
        <color auto="1"/>
      </font>
      <numFmt numFmtId="30" formatCode="@"/>
      <fill>
        <patternFill patternType="solid">
          <bgColor theme="6" tint="0.39997558519241921"/>
        </patternFill>
      </fill>
      <alignment horizontal="center" vertical="center" readingOrder="0"/>
    </dxf>
  </rfmt>
  <rfmt sheetId="1" sqref="LHE43" start="0" length="0">
    <dxf>
      <font>
        <b val="0"/>
        <i/>
        <sz val="10"/>
        <color auto="1"/>
      </font>
      <numFmt numFmtId="30" formatCode="@"/>
      <fill>
        <patternFill patternType="solid">
          <bgColor theme="6" tint="0.39997558519241921"/>
        </patternFill>
      </fill>
      <alignment horizontal="center" vertical="center" readingOrder="0"/>
    </dxf>
  </rfmt>
  <rfmt sheetId="1" sqref="LH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H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H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H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H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H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H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H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H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H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H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H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I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I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I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I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IP43" start="0" length="0">
    <dxf>
      <font>
        <b val="0"/>
        <i/>
        <sz val="10"/>
        <color auto="1"/>
      </font>
      <numFmt numFmtId="30" formatCode="@"/>
      <fill>
        <patternFill patternType="solid">
          <bgColor theme="6" tint="0.39997558519241921"/>
        </patternFill>
      </fill>
      <alignment horizontal="center" vertical="center" readingOrder="0"/>
    </dxf>
  </rfmt>
  <rfmt sheetId="1" sqref="LIQ43" start="0" length="0">
    <dxf>
      <font>
        <b val="0"/>
        <i/>
        <sz val="10"/>
        <color auto="1"/>
      </font>
      <numFmt numFmtId="30" formatCode="@"/>
      <fill>
        <patternFill patternType="solid">
          <bgColor theme="6" tint="0.39997558519241921"/>
        </patternFill>
      </fill>
      <alignment horizontal="center" vertical="center" readingOrder="0"/>
    </dxf>
  </rfmt>
  <rfmt sheetId="1" sqref="LIR43" start="0" length="0">
    <dxf>
      <font>
        <b val="0"/>
        <i/>
        <sz val="10"/>
        <color auto="1"/>
      </font>
      <numFmt numFmtId="30" formatCode="@"/>
      <fill>
        <patternFill patternType="solid">
          <bgColor theme="6" tint="0.39997558519241921"/>
        </patternFill>
      </fill>
      <alignment horizontal="center" vertical="center" readingOrder="0"/>
    </dxf>
  </rfmt>
  <rfmt sheetId="1" sqref="LIS43" start="0" length="0">
    <dxf>
      <font>
        <b val="0"/>
        <i/>
        <sz val="10"/>
        <color auto="1"/>
      </font>
      <numFmt numFmtId="30" formatCode="@"/>
      <fill>
        <patternFill patternType="solid">
          <bgColor theme="6" tint="0.39997558519241921"/>
        </patternFill>
      </fill>
      <alignment horizontal="center" vertical="center" readingOrder="0"/>
    </dxf>
  </rfmt>
  <rfmt sheetId="1" sqref="LI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I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I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I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I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I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I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J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J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J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J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K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K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KD43" start="0" length="0">
    <dxf>
      <font>
        <b val="0"/>
        <i/>
        <sz val="10"/>
        <color auto="1"/>
      </font>
      <numFmt numFmtId="30" formatCode="@"/>
      <fill>
        <patternFill patternType="solid">
          <bgColor theme="6" tint="0.39997558519241921"/>
        </patternFill>
      </fill>
      <alignment horizontal="center" vertical="center" readingOrder="0"/>
    </dxf>
  </rfmt>
  <rfmt sheetId="1" sqref="LKE43" start="0" length="0">
    <dxf>
      <font>
        <b val="0"/>
        <i/>
        <sz val="10"/>
        <color auto="1"/>
      </font>
      <numFmt numFmtId="30" formatCode="@"/>
      <fill>
        <patternFill patternType="solid">
          <bgColor theme="6" tint="0.39997558519241921"/>
        </patternFill>
      </fill>
      <alignment horizontal="center" vertical="center" readingOrder="0"/>
    </dxf>
  </rfmt>
  <rfmt sheetId="1" sqref="LKF43" start="0" length="0">
    <dxf>
      <font>
        <b val="0"/>
        <i/>
        <sz val="10"/>
        <color auto="1"/>
      </font>
      <numFmt numFmtId="30" formatCode="@"/>
      <fill>
        <patternFill patternType="solid">
          <bgColor theme="6" tint="0.39997558519241921"/>
        </patternFill>
      </fill>
      <alignment horizontal="center" vertical="center" readingOrder="0"/>
    </dxf>
  </rfmt>
  <rfmt sheetId="1" sqref="LKG43" start="0" length="0">
    <dxf>
      <font>
        <b val="0"/>
        <i/>
        <sz val="10"/>
        <color auto="1"/>
      </font>
      <numFmt numFmtId="30" formatCode="@"/>
      <fill>
        <patternFill patternType="solid">
          <bgColor theme="6" tint="0.39997558519241921"/>
        </patternFill>
      </fill>
      <alignment horizontal="center" vertical="center" readingOrder="0"/>
    </dxf>
  </rfmt>
  <rfmt sheetId="1" sqref="LK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K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K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K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K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K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K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K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K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K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K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K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L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L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L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L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L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L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LR43" start="0" length="0">
    <dxf>
      <font>
        <b val="0"/>
        <i/>
        <sz val="10"/>
        <color auto="1"/>
      </font>
      <numFmt numFmtId="30" formatCode="@"/>
      <fill>
        <patternFill patternType="solid">
          <bgColor theme="6" tint="0.39997558519241921"/>
        </patternFill>
      </fill>
      <alignment horizontal="center" vertical="center" readingOrder="0"/>
    </dxf>
  </rfmt>
  <rfmt sheetId="1" sqref="LLS43" start="0" length="0">
    <dxf>
      <font>
        <b val="0"/>
        <i/>
        <sz val="10"/>
        <color auto="1"/>
      </font>
      <numFmt numFmtId="30" formatCode="@"/>
      <fill>
        <patternFill patternType="solid">
          <bgColor theme="6" tint="0.39997558519241921"/>
        </patternFill>
      </fill>
      <alignment horizontal="center" vertical="center" readingOrder="0"/>
    </dxf>
  </rfmt>
  <rfmt sheetId="1" sqref="LLT43" start="0" length="0">
    <dxf>
      <font>
        <b val="0"/>
        <i/>
        <sz val="10"/>
        <color auto="1"/>
      </font>
      <numFmt numFmtId="30" formatCode="@"/>
      <fill>
        <patternFill patternType="solid">
          <bgColor theme="6" tint="0.39997558519241921"/>
        </patternFill>
      </fill>
      <alignment horizontal="center" vertical="center" readingOrder="0"/>
    </dxf>
  </rfmt>
  <rfmt sheetId="1" sqref="LLU43" start="0" length="0">
    <dxf>
      <font>
        <b val="0"/>
        <i/>
        <sz val="10"/>
        <color auto="1"/>
      </font>
      <numFmt numFmtId="30" formatCode="@"/>
      <fill>
        <patternFill patternType="solid">
          <bgColor theme="6" tint="0.39997558519241921"/>
        </patternFill>
      </fill>
      <alignment horizontal="center" vertical="center" readingOrder="0"/>
    </dxf>
  </rfmt>
  <rfmt sheetId="1" sqref="LL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L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L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L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L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M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M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M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M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N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N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N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N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N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NF43" start="0" length="0">
    <dxf>
      <font>
        <b val="0"/>
        <i/>
        <sz val="10"/>
        <color auto="1"/>
      </font>
      <numFmt numFmtId="30" formatCode="@"/>
      <fill>
        <patternFill patternType="solid">
          <bgColor theme="6" tint="0.39997558519241921"/>
        </patternFill>
      </fill>
      <alignment horizontal="center" vertical="center" readingOrder="0"/>
    </dxf>
  </rfmt>
  <rfmt sheetId="1" sqref="LNG43" start="0" length="0">
    <dxf>
      <font>
        <b val="0"/>
        <i/>
        <sz val="10"/>
        <color auto="1"/>
      </font>
      <numFmt numFmtId="30" formatCode="@"/>
      <fill>
        <patternFill patternType="solid">
          <bgColor theme="6" tint="0.39997558519241921"/>
        </patternFill>
      </fill>
      <alignment horizontal="center" vertical="center" readingOrder="0"/>
    </dxf>
  </rfmt>
  <rfmt sheetId="1" sqref="LNH43" start="0" length="0">
    <dxf>
      <font>
        <b val="0"/>
        <i/>
        <sz val="10"/>
        <color auto="1"/>
      </font>
      <numFmt numFmtId="30" formatCode="@"/>
      <fill>
        <patternFill patternType="solid">
          <bgColor theme="6" tint="0.39997558519241921"/>
        </patternFill>
      </fill>
      <alignment horizontal="center" vertical="center" readingOrder="0"/>
    </dxf>
  </rfmt>
  <rfmt sheetId="1" sqref="LNI43" start="0" length="0">
    <dxf>
      <font>
        <b val="0"/>
        <i/>
        <sz val="10"/>
        <color auto="1"/>
      </font>
      <numFmt numFmtId="30" formatCode="@"/>
      <fill>
        <patternFill patternType="solid">
          <bgColor theme="6" tint="0.39997558519241921"/>
        </patternFill>
      </fill>
      <alignment horizontal="center" vertical="center" readingOrder="0"/>
    </dxf>
  </rfmt>
  <rfmt sheetId="1" sqref="LN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N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N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N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N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N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N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N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N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N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N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N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N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N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N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N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N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O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O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O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O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O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O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O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O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OT43" start="0" length="0">
    <dxf>
      <font>
        <b val="0"/>
        <i/>
        <sz val="10"/>
        <color auto="1"/>
      </font>
      <numFmt numFmtId="30" formatCode="@"/>
      <fill>
        <patternFill patternType="solid">
          <bgColor theme="6" tint="0.39997558519241921"/>
        </patternFill>
      </fill>
      <alignment horizontal="center" vertical="center" readingOrder="0"/>
    </dxf>
  </rfmt>
  <rfmt sheetId="1" sqref="LOU43" start="0" length="0">
    <dxf>
      <font>
        <b val="0"/>
        <i/>
        <sz val="10"/>
        <color auto="1"/>
      </font>
      <numFmt numFmtId="30" formatCode="@"/>
      <fill>
        <patternFill patternType="solid">
          <bgColor theme="6" tint="0.39997558519241921"/>
        </patternFill>
      </fill>
      <alignment horizontal="center" vertical="center" readingOrder="0"/>
    </dxf>
  </rfmt>
  <rfmt sheetId="1" sqref="LOV43" start="0" length="0">
    <dxf>
      <font>
        <b val="0"/>
        <i/>
        <sz val="10"/>
        <color auto="1"/>
      </font>
      <numFmt numFmtId="30" formatCode="@"/>
      <fill>
        <patternFill patternType="solid">
          <bgColor theme="6" tint="0.39997558519241921"/>
        </patternFill>
      </fill>
      <alignment horizontal="center" vertical="center" readingOrder="0"/>
    </dxf>
  </rfmt>
  <rfmt sheetId="1" sqref="LOW43" start="0" length="0">
    <dxf>
      <font>
        <b val="0"/>
        <i/>
        <sz val="10"/>
        <color auto="1"/>
      </font>
      <numFmt numFmtId="30" formatCode="@"/>
      <fill>
        <patternFill patternType="solid">
          <bgColor theme="6" tint="0.39997558519241921"/>
        </patternFill>
      </fill>
      <alignment horizontal="center" vertical="center" readingOrder="0"/>
    </dxf>
  </rfmt>
  <rfmt sheetId="1" sqref="LO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O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O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P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P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P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P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P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P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Q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QH43" start="0" length="0">
    <dxf>
      <font>
        <b val="0"/>
        <i/>
        <sz val="10"/>
        <color auto="1"/>
      </font>
      <numFmt numFmtId="30" formatCode="@"/>
      <fill>
        <patternFill patternType="solid">
          <bgColor theme="6" tint="0.39997558519241921"/>
        </patternFill>
      </fill>
      <alignment horizontal="center" vertical="center" readingOrder="0"/>
    </dxf>
  </rfmt>
  <rfmt sheetId="1" sqref="LQI43" start="0" length="0">
    <dxf>
      <font>
        <b val="0"/>
        <i/>
        <sz val="10"/>
        <color auto="1"/>
      </font>
      <numFmt numFmtId="30" formatCode="@"/>
      <fill>
        <patternFill patternType="solid">
          <bgColor theme="6" tint="0.39997558519241921"/>
        </patternFill>
      </fill>
      <alignment horizontal="center" vertical="center" readingOrder="0"/>
    </dxf>
  </rfmt>
  <rfmt sheetId="1" sqref="LQJ43" start="0" length="0">
    <dxf>
      <font>
        <b val="0"/>
        <i/>
        <sz val="10"/>
        <color auto="1"/>
      </font>
      <numFmt numFmtId="30" formatCode="@"/>
      <fill>
        <patternFill patternType="solid">
          <bgColor theme="6" tint="0.39997558519241921"/>
        </patternFill>
      </fill>
      <alignment horizontal="center" vertical="center" readingOrder="0"/>
    </dxf>
  </rfmt>
  <rfmt sheetId="1" sqref="LQK43" start="0" length="0">
    <dxf>
      <font>
        <b val="0"/>
        <i/>
        <sz val="10"/>
        <color auto="1"/>
      </font>
      <numFmt numFmtId="30" formatCode="@"/>
      <fill>
        <patternFill patternType="solid">
          <bgColor theme="6" tint="0.39997558519241921"/>
        </patternFill>
      </fill>
      <alignment horizontal="center" vertical="center" readingOrder="0"/>
    </dxf>
  </rfmt>
  <rfmt sheetId="1" sqref="LQ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Q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Q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Q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Q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Q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Q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Q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Q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Q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Q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Q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Q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R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R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RV43" start="0" length="0">
    <dxf>
      <font>
        <b val="0"/>
        <i/>
        <sz val="10"/>
        <color auto="1"/>
      </font>
      <numFmt numFmtId="30" formatCode="@"/>
      <fill>
        <patternFill patternType="solid">
          <bgColor theme="6" tint="0.39997558519241921"/>
        </patternFill>
      </fill>
      <alignment horizontal="center" vertical="center" readingOrder="0"/>
    </dxf>
  </rfmt>
  <rfmt sheetId="1" sqref="LRW43" start="0" length="0">
    <dxf>
      <font>
        <b val="0"/>
        <i/>
        <sz val="10"/>
        <color auto="1"/>
      </font>
      <numFmt numFmtId="30" formatCode="@"/>
      <fill>
        <patternFill patternType="solid">
          <bgColor theme="6" tint="0.39997558519241921"/>
        </patternFill>
      </fill>
      <alignment horizontal="center" vertical="center" readingOrder="0"/>
    </dxf>
  </rfmt>
  <rfmt sheetId="1" sqref="LRX43" start="0" length="0">
    <dxf>
      <font>
        <b val="0"/>
        <i/>
        <sz val="10"/>
        <color auto="1"/>
      </font>
      <numFmt numFmtId="30" formatCode="@"/>
      <fill>
        <patternFill patternType="solid">
          <bgColor theme="6" tint="0.39997558519241921"/>
        </patternFill>
      </fill>
      <alignment horizontal="center" vertical="center" readingOrder="0"/>
    </dxf>
  </rfmt>
  <rfmt sheetId="1" sqref="LRY43" start="0" length="0">
    <dxf>
      <font>
        <b val="0"/>
        <i/>
        <sz val="10"/>
        <color auto="1"/>
      </font>
      <numFmt numFmtId="30" formatCode="@"/>
      <fill>
        <patternFill patternType="solid">
          <bgColor theme="6" tint="0.39997558519241921"/>
        </patternFill>
      </fill>
      <alignment horizontal="center" vertical="center" readingOrder="0"/>
    </dxf>
  </rfmt>
  <rfmt sheetId="1" sqref="LR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S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S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S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S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S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S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S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S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S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S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S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T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TJ43" start="0" length="0">
    <dxf>
      <font>
        <b val="0"/>
        <i/>
        <sz val="10"/>
        <color auto="1"/>
      </font>
      <numFmt numFmtId="30" formatCode="@"/>
      <fill>
        <patternFill patternType="solid">
          <bgColor theme="6" tint="0.39997558519241921"/>
        </patternFill>
      </fill>
      <alignment horizontal="center" vertical="center" readingOrder="0"/>
    </dxf>
  </rfmt>
  <rfmt sheetId="1" sqref="LTK43" start="0" length="0">
    <dxf>
      <font>
        <b val="0"/>
        <i/>
        <sz val="10"/>
        <color auto="1"/>
      </font>
      <numFmt numFmtId="30" formatCode="@"/>
      <fill>
        <patternFill patternType="solid">
          <bgColor theme="6" tint="0.39997558519241921"/>
        </patternFill>
      </fill>
      <alignment horizontal="center" vertical="center" readingOrder="0"/>
    </dxf>
  </rfmt>
  <rfmt sheetId="1" sqref="LTL43" start="0" length="0">
    <dxf>
      <font>
        <b val="0"/>
        <i/>
        <sz val="10"/>
        <color auto="1"/>
      </font>
      <numFmt numFmtId="30" formatCode="@"/>
      <fill>
        <patternFill patternType="solid">
          <bgColor theme="6" tint="0.39997558519241921"/>
        </patternFill>
      </fill>
      <alignment horizontal="center" vertical="center" readingOrder="0"/>
    </dxf>
  </rfmt>
  <rfmt sheetId="1" sqref="LTM43" start="0" length="0">
    <dxf>
      <font>
        <b val="0"/>
        <i/>
        <sz val="10"/>
        <color auto="1"/>
      </font>
      <numFmt numFmtId="30" formatCode="@"/>
      <fill>
        <patternFill patternType="solid">
          <bgColor theme="6" tint="0.39997558519241921"/>
        </patternFill>
      </fill>
      <alignment horizontal="center" vertical="center" readingOrder="0"/>
    </dxf>
  </rfmt>
  <rfmt sheetId="1" sqref="LT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T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T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T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T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T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T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T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T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T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T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U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U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UX43" start="0" length="0">
    <dxf>
      <font>
        <b val="0"/>
        <i/>
        <sz val="10"/>
        <color auto="1"/>
      </font>
      <numFmt numFmtId="30" formatCode="@"/>
      <fill>
        <patternFill patternType="solid">
          <bgColor theme="6" tint="0.39997558519241921"/>
        </patternFill>
      </fill>
      <alignment horizontal="center" vertical="center" readingOrder="0"/>
    </dxf>
  </rfmt>
  <rfmt sheetId="1" sqref="LUY43" start="0" length="0">
    <dxf>
      <font>
        <b val="0"/>
        <i/>
        <sz val="10"/>
        <color auto="1"/>
      </font>
      <numFmt numFmtId="30" formatCode="@"/>
      <fill>
        <patternFill patternType="solid">
          <bgColor theme="6" tint="0.39997558519241921"/>
        </patternFill>
      </fill>
      <alignment horizontal="center" vertical="center" readingOrder="0"/>
    </dxf>
  </rfmt>
  <rfmt sheetId="1" sqref="LUZ43" start="0" length="0">
    <dxf>
      <font>
        <b val="0"/>
        <i/>
        <sz val="10"/>
        <color auto="1"/>
      </font>
      <numFmt numFmtId="30" formatCode="@"/>
      <fill>
        <patternFill patternType="solid">
          <bgColor theme="6" tint="0.39997558519241921"/>
        </patternFill>
      </fill>
      <alignment horizontal="center" vertical="center" readingOrder="0"/>
    </dxf>
  </rfmt>
  <rfmt sheetId="1" sqref="LVA43" start="0" length="0">
    <dxf>
      <font>
        <b val="0"/>
        <i/>
        <sz val="10"/>
        <color auto="1"/>
      </font>
      <numFmt numFmtId="30" formatCode="@"/>
      <fill>
        <patternFill patternType="solid">
          <bgColor theme="6" tint="0.39997558519241921"/>
        </patternFill>
      </fill>
      <alignment horizontal="center" vertical="center" readingOrder="0"/>
    </dxf>
  </rfmt>
  <rfmt sheetId="1" sqref="LV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V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V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V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V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V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V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V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V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V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V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V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W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WL43" start="0" length="0">
    <dxf>
      <font>
        <b val="0"/>
        <i/>
        <sz val="10"/>
        <color auto="1"/>
      </font>
      <numFmt numFmtId="30" formatCode="@"/>
      <fill>
        <patternFill patternType="solid">
          <bgColor theme="6" tint="0.39997558519241921"/>
        </patternFill>
      </fill>
      <alignment horizontal="center" vertical="center" readingOrder="0"/>
    </dxf>
  </rfmt>
  <rfmt sheetId="1" sqref="LWM43" start="0" length="0">
    <dxf>
      <font>
        <b val="0"/>
        <i/>
        <sz val="10"/>
        <color auto="1"/>
      </font>
      <numFmt numFmtId="30" formatCode="@"/>
      <fill>
        <patternFill patternType="solid">
          <bgColor theme="6" tint="0.39997558519241921"/>
        </patternFill>
      </fill>
      <alignment horizontal="center" vertical="center" readingOrder="0"/>
    </dxf>
  </rfmt>
  <rfmt sheetId="1" sqref="LWN43" start="0" length="0">
    <dxf>
      <font>
        <b val="0"/>
        <i/>
        <sz val="10"/>
        <color auto="1"/>
      </font>
      <numFmt numFmtId="30" formatCode="@"/>
      <fill>
        <patternFill patternType="solid">
          <bgColor theme="6" tint="0.39997558519241921"/>
        </patternFill>
      </fill>
      <alignment horizontal="center" vertical="center" readingOrder="0"/>
    </dxf>
  </rfmt>
  <rfmt sheetId="1" sqref="LWO43" start="0" length="0">
    <dxf>
      <font>
        <b val="0"/>
        <i/>
        <sz val="10"/>
        <color auto="1"/>
      </font>
      <numFmt numFmtId="30" formatCode="@"/>
      <fill>
        <patternFill patternType="solid">
          <bgColor theme="6" tint="0.39997558519241921"/>
        </patternFill>
      </fill>
      <alignment horizontal="center" vertical="center" readingOrder="0"/>
    </dxf>
  </rfmt>
  <rfmt sheetId="1" sqref="LW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W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W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W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W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W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W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W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W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W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W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X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X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XZ43" start="0" length="0">
    <dxf>
      <font>
        <b val="0"/>
        <i/>
        <sz val="10"/>
        <color auto="1"/>
      </font>
      <numFmt numFmtId="30" formatCode="@"/>
      <fill>
        <patternFill patternType="solid">
          <bgColor theme="6" tint="0.39997558519241921"/>
        </patternFill>
      </fill>
      <alignment horizontal="center" vertical="center" readingOrder="0"/>
    </dxf>
  </rfmt>
  <rfmt sheetId="1" sqref="LYA43" start="0" length="0">
    <dxf>
      <font>
        <b val="0"/>
        <i/>
        <sz val="10"/>
        <color auto="1"/>
      </font>
      <numFmt numFmtId="30" formatCode="@"/>
      <fill>
        <patternFill patternType="solid">
          <bgColor theme="6" tint="0.39997558519241921"/>
        </patternFill>
      </fill>
      <alignment horizontal="center" vertical="center" readingOrder="0"/>
    </dxf>
  </rfmt>
  <rfmt sheetId="1" sqref="LYB43" start="0" length="0">
    <dxf>
      <font>
        <b val="0"/>
        <i/>
        <sz val="10"/>
        <color auto="1"/>
      </font>
      <numFmt numFmtId="30" formatCode="@"/>
      <fill>
        <patternFill patternType="solid">
          <bgColor theme="6" tint="0.39997558519241921"/>
        </patternFill>
      </fill>
      <alignment horizontal="center" vertical="center" readingOrder="0"/>
    </dxf>
  </rfmt>
  <rfmt sheetId="1" sqref="LYC43" start="0" length="0">
    <dxf>
      <font>
        <b val="0"/>
        <i/>
        <sz val="10"/>
        <color auto="1"/>
      </font>
      <numFmt numFmtId="30" formatCode="@"/>
      <fill>
        <patternFill patternType="solid">
          <bgColor theme="6" tint="0.39997558519241921"/>
        </patternFill>
      </fill>
      <alignment horizontal="center" vertical="center" readingOrder="0"/>
    </dxf>
  </rfmt>
  <rfmt sheetId="1" sqref="LY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Y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Y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Y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Y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Y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Y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LY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Y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Y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Y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Y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LZ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Z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ZN43" start="0" length="0">
    <dxf>
      <font>
        <b val="0"/>
        <i/>
        <sz val="10"/>
        <color auto="1"/>
      </font>
      <numFmt numFmtId="30" formatCode="@"/>
      <fill>
        <patternFill patternType="solid">
          <bgColor theme="6" tint="0.39997558519241921"/>
        </patternFill>
      </fill>
      <alignment horizontal="center" vertical="center" readingOrder="0"/>
    </dxf>
  </rfmt>
  <rfmt sheetId="1" sqref="LZO43" start="0" length="0">
    <dxf>
      <font>
        <b val="0"/>
        <i/>
        <sz val="10"/>
        <color auto="1"/>
      </font>
      <numFmt numFmtId="30" formatCode="@"/>
      <fill>
        <patternFill patternType="solid">
          <bgColor theme="6" tint="0.39997558519241921"/>
        </patternFill>
      </fill>
      <alignment horizontal="center" vertical="center" readingOrder="0"/>
    </dxf>
  </rfmt>
  <rfmt sheetId="1" sqref="LZP43" start="0" length="0">
    <dxf>
      <font>
        <b val="0"/>
        <i/>
        <sz val="10"/>
        <color auto="1"/>
      </font>
      <numFmt numFmtId="30" formatCode="@"/>
      <fill>
        <patternFill patternType="solid">
          <bgColor theme="6" tint="0.39997558519241921"/>
        </patternFill>
      </fill>
      <alignment horizontal="center" vertical="center" readingOrder="0"/>
    </dxf>
  </rfmt>
  <rfmt sheetId="1" sqref="LZQ43" start="0" length="0">
    <dxf>
      <font>
        <b val="0"/>
        <i/>
        <sz val="10"/>
        <color auto="1"/>
      </font>
      <numFmt numFmtId="30" formatCode="@"/>
      <fill>
        <patternFill patternType="solid">
          <bgColor theme="6" tint="0.39997558519241921"/>
        </patternFill>
      </fill>
      <alignment horizontal="center" vertical="center" readingOrder="0"/>
    </dxf>
  </rfmt>
  <rfmt sheetId="1" sqref="LZ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Z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Z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LZ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Z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Z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LZ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Z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LZ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A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A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A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BB43" start="0" length="0">
    <dxf>
      <font>
        <b val="0"/>
        <i/>
        <sz val="10"/>
        <color auto="1"/>
      </font>
      <numFmt numFmtId="30" formatCode="@"/>
      <fill>
        <patternFill patternType="solid">
          <bgColor theme="6" tint="0.39997558519241921"/>
        </patternFill>
      </fill>
      <alignment horizontal="center" vertical="center" readingOrder="0"/>
    </dxf>
  </rfmt>
  <rfmt sheetId="1" sqref="MBC43" start="0" length="0">
    <dxf>
      <font>
        <b val="0"/>
        <i/>
        <sz val="10"/>
        <color auto="1"/>
      </font>
      <numFmt numFmtId="30" formatCode="@"/>
      <fill>
        <patternFill patternType="solid">
          <bgColor theme="6" tint="0.39997558519241921"/>
        </patternFill>
      </fill>
      <alignment horizontal="center" vertical="center" readingOrder="0"/>
    </dxf>
  </rfmt>
  <rfmt sheetId="1" sqref="MBD43" start="0" length="0">
    <dxf>
      <font>
        <b val="0"/>
        <i/>
        <sz val="10"/>
        <color auto="1"/>
      </font>
      <numFmt numFmtId="30" formatCode="@"/>
      <fill>
        <patternFill patternType="solid">
          <bgColor theme="6" tint="0.39997558519241921"/>
        </patternFill>
      </fill>
      <alignment horizontal="center" vertical="center" readingOrder="0"/>
    </dxf>
  </rfmt>
  <rfmt sheetId="1" sqref="MBE43" start="0" length="0">
    <dxf>
      <font>
        <b val="0"/>
        <i/>
        <sz val="10"/>
        <color auto="1"/>
      </font>
      <numFmt numFmtId="30" formatCode="@"/>
      <fill>
        <patternFill patternType="solid">
          <bgColor theme="6" tint="0.39997558519241921"/>
        </patternFill>
      </fill>
      <alignment horizontal="center" vertical="center" readingOrder="0"/>
    </dxf>
  </rfmt>
  <rfmt sheetId="1" sqref="MB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B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B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B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B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B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B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B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B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B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B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B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C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C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C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C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CP43" start="0" length="0">
    <dxf>
      <font>
        <b val="0"/>
        <i/>
        <sz val="10"/>
        <color auto="1"/>
      </font>
      <numFmt numFmtId="30" formatCode="@"/>
      <fill>
        <patternFill patternType="solid">
          <bgColor theme="6" tint="0.39997558519241921"/>
        </patternFill>
      </fill>
      <alignment horizontal="center" vertical="center" readingOrder="0"/>
    </dxf>
  </rfmt>
  <rfmt sheetId="1" sqref="MCQ43" start="0" length="0">
    <dxf>
      <font>
        <b val="0"/>
        <i/>
        <sz val="10"/>
        <color auto="1"/>
      </font>
      <numFmt numFmtId="30" formatCode="@"/>
      <fill>
        <patternFill patternType="solid">
          <bgColor theme="6" tint="0.39997558519241921"/>
        </patternFill>
      </fill>
      <alignment horizontal="center" vertical="center" readingOrder="0"/>
    </dxf>
  </rfmt>
  <rfmt sheetId="1" sqref="MCR43" start="0" length="0">
    <dxf>
      <font>
        <b val="0"/>
        <i/>
        <sz val="10"/>
        <color auto="1"/>
      </font>
      <numFmt numFmtId="30" formatCode="@"/>
      <fill>
        <patternFill patternType="solid">
          <bgColor theme="6" tint="0.39997558519241921"/>
        </patternFill>
      </fill>
      <alignment horizontal="center" vertical="center" readingOrder="0"/>
    </dxf>
  </rfmt>
  <rfmt sheetId="1" sqref="MCS43" start="0" length="0">
    <dxf>
      <font>
        <b val="0"/>
        <i/>
        <sz val="10"/>
        <color auto="1"/>
      </font>
      <numFmt numFmtId="30" formatCode="@"/>
      <fill>
        <patternFill patternType="solid">
          <bgColor theme="6" tint="0.39997558519241921"/>
        </patternFill>
      </fill>
      <alignment horizontal="center" vertical="center" readingOrder="0"/>
    </dxf>
  </rfmt>
  <rfmt sheetId="1" sqref="MC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C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C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C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C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C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C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D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D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D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D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E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E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ED43" start="0" length="0">
    <dxf>
      <font>
        <b val="0"/>
        <i/>
        <sz val="10"/>
        <color auto="1"/>
      </font>
      <numFmt numFmtId="30" formatCode="@"/>
      <fill>
        <patternFill patternType="solid">
          <bgColor theme="6" tint="0.39997558519241921"/>
        </patternFill>
      </fill>
      <alignment horizontal="center" vertical="center" readingOrder="0"/>
    </dxf>
  </rfmt>
  <rfmt sheetId="1" sqref="MEE43" start="0" length="0">
    <dxf>
      <font>
        <b val="0"/>
        <i/>
        <sz val="10"/>
        <color auto="1"/>
      </font>
      <numFmt numFmtId="30" formatCode="@"/>
      <fill>
        <patternFill patternType="solid">
          <bgColor theme="6" tint="0.39997558519241921"/>
        </patternFill>
      </fill>
      <alignment horizontal="center" vertical="center" readingOrder="0"/>
    </dxf>
  </rfmt>
  <rfmt sheetId="1" sqref="MEF43" start="0" length="0">
    <dxf>
      <font>
        <b val="0"/>
        <i/>
        <sz val="10"/>
        <color auto="1"/>
      </font>
      <numFmt numFmtId="30" formatCode="@"/>
      <fill>
        <patternFill patternType="solid">
          <bgColor theme="6" tint="0.39997558519241921"/>
        </patternFill>
      </fill>
      <alignment horizontal="center" vertical="center" readingOrder="0"/>
    </dxf>
  </rfmt>
  <rfmt sheetId="1" sqref="MEG43" start="0" length="0">
    <dxf>
      <font>
        <b val="0"/>
        <i/>
        <sz val="10"/>
        <color auto="1"/>
      </font>
      <numFmt numFmtId="30" formatCode="@"/>
      <fill>
        <patternFill patternType="solid">
          <bgColor theme="6" tint="0.39997558519241921"/>
        </patternFill>
      </fill>
      <alignment horizontal="center" vertical="center" readingOrder="0"/>
    </dxf>
  </rfmt>
  <rfmt sheetId="1" sqref="ME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E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E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E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E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E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E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E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E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E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E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E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F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F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F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F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F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F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FR43" start="0" length="0">
    <dxf>
      <font>
        <b val="0"/>
        <i/>
        <sz val="10"/>
        <color auto="1"/>
      </font>
      <numFmt numFmtId="30" formatCode="@"/>
      <fill>
        <patternFill patternType="solid">
          <bgColor theme="6" tint="0.39997558519241921"/>
        </patternFill>
      </fill>
      <alignment horizontal="center" vertical="center" readingOrder="0"/>
    </dxf>
  </rfmt>
  <rfmt sheetId="1" sqref="MFS43" start="0" length="0">
    <dxf>
      <font>
        <b val="0"/>
        <i/>
        <sz val="10"/>
        <color auto="1"/>
      </font>
      <numFmt numFmtId="30" formatCode="@"/>
      <fill>
        <patternFill patternType="solid">
          <bgColor theme="6" tint="0.39997558519241921"/>
        </patternFill>
      </fill>
      <alignment horizontal="center" vertical="center" readingOrder="0"/>
    </dxf>
  </rfmt>
  <rfmt sheetId="1" sqref="MFT43" start="0" length="0">
    <dxf>
      <font>
        <b val="0"/>
        <i/>
        <sz val="10"/>
        <color auto="1"/>
      </font>
      <numFmt numFmtId="30" formatCode="@"/>
      <fill>
        <patternFill patternType="solid">
          <bgColor theme="6" tint="0.39997558519241921"/>
        </patternFill>
      </fill>
      <alignment horizontal="center" vertical="center" readingOrder="0"/>
    </dxf>
  </rfmt>
  <rfmt sheetId="1" sqref="MFU43" start="0" length="0">
    <dxf>
      <font>
        <b val="0"/>
        <i/>
        <sz val="10"/>
        <color auto="1"/>
      </font>
      <numFmt numFmtId="30" formatCode="@"/>
      <fill>
        <patternFill patternType="solid">
          <bgColor theme="6" tint="0.39997558519241921"/>
        </patternFill>
      </fill>
      <alignment horizontal="center" vertical="center" readingOrder="0"/>
    </dxf>
  </rfmt>
  <rfmt sheetId="1" sqref="MF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F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F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F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F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G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G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G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G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G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H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H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H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H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H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HF43" start="0" length="0">
    <dxf>
      <font>
        <b val="0"/>
        <i/>
        <sz val="10"/>
        <color auto="1"/>
      </font>
      <numFmt numFmtId="30" formatCode="@"/>
      <fill>
        <patternFill patternType="solid">
          <bgColor theme="6" tint="0.39997558519241921"/>
        </patternFill>
      </fill>
      <alignment horizontal="center" vertical="center" readingOrder="0"/>
    </dxf>
  </rfmt>
  <rfmt sheetId="1" sqref="MHG43" start="0" length="0">
    <dxf>
      <font>
        <b val="0"/>
        <i/>
        <sz val="10"/>
        <color auto="1"/>
      </font>
      <numFmt numFmtId="30" formatCode="@"/>
      <fill>
        <patternFill patternType="solid">
          <bgColor theme="6" tint="0.39997558519241921"/>
        </patternFill>
      </fill>
      <alignment horizontal="center" vertical="center" readingOrder="0"/>
    </dxf>
  </rfmt>
  <rfmt sheetId="1" sqref="MHH43" start="0" length="0">
    <dxf>
      <font>
        <b val="0"/>
        <i/>
        <sz val="10"/>
        <color auto="1"/>
      </font>
      <numFmt numFmtId="30" formatCode="@"/>
      <fill>
        <patternFill patternType="solid">
          <bgColor theme="6" tint="0.39997558519241921"/>
        </patternFill>
      </fill>
      <alignment horizontal="center" vertical="center" readingOrder="0"/>
    </dxf>
  </rfmt>
  <rfmt sheetId="1" sqref="MHI43" start="0" length="0">
    <dxf>
      <font>
        <b val="0"/>
        <i/>
        <sz val="10"/>
        <color auto="1"/>
      </font>
      <numFmt numFmtId="30" formatCode="@"/>
      <fill>
        <patternFill patternType="solid">
          <bgColor theme="6" tint="0.39997558519241921"/>
        </patternFill>
      </fill>
      <alignment horizontal="center" vertical="center" readingOrder="0"/>
    </dxf>
  </rfmt>
  <rfmt sheetId="1" sqref="MH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H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H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H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H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H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H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H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H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H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H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H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H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H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H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H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H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I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I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I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I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I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I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I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I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IT43" start="0" length="0">
    <dxf>
      <font>
        <b val="0"/>
        <i/>
        <sz val="10"/>
        <color auto="1"/>
      </font>
      <numFmt numFmtId="30" formatCode="@"/>
      <fill>
        <patternFill patternType="solid">
          <bgColor theme="6" tint="0.39997558519241921"/>
        </patternFill>
      </fill>
      <alignment horizontal="center" vertical="center" readingOrder="0"/>
    </dxf>
  </rfmt>
  <rfmt sheetId="1" sqref="MIU43" start="0" length="0">
    <dxf>
      <font>
        <b val="0"/>
        <i/>
        <sz val="10"/>
        <color auto="1"/>
      </font>
      <numFmt numFmtId="30" formatCode="@"/>
      <fill>
        <patternFill patternType="solid">
          <bgColor theme="6" tint="0.39997558519241921"/>
        </patternFill>
      </fill>
      <alignment horizontal="center" vertical="center" readingOrder="0"/>
    </dxf>
  </rfmt>
  <rfmt sheetId="1" sqref="MIV43" start="0" length="0">
    <dxf>
      <font>
        <b val="0"/>
        <i/>
        <sz val="10"/>
        <color auto="1"/>
      </font>
      <numFmt numFmtId="30" formatCode="@"/>
      <fill>
        <patternFill patternType="solid">
          <bgColor theme="6" tint="0.39997558519241921"/>
        </patternFill>
      </fill>
      <alignment horizontal="center" vertical="center" readingOrder="0"/>
    </dxf>
  </rfmt>
  <rfmt sheetId="1" sqref="MIW43" start="0" length="0">
    <dxf>
      <font>
        <b val="0"/>
        <i/>
        <sz val="10"/>
        <color auto="1"/>
      </font>
      <numFmt numFmtId="30" formatCode="@"/>
      <fill>
        <patternFill patternType="solid">
          <bgColor theme="6" tint="0.39997558519241921"/>
        </patternFill>
      </fill>
      <alignment horizontal="center" vertical="center" readingOrder="0"/>
    </dxf>
  </rfmt>
  <rfmt sheetId="1" sqref="MI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I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I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J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J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J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J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J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J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J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K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KH43" start="0" length="0">
    <dxf>
      <font>
        <b val="0"/>
        <i/>
        <sz val="10"/>
        <color auto="1"/>
      </font>
      <numFmt numFmtId="30" formatCode="@"/>
      <fill>
        <patternFill patternType="solid">
          <bgColor theme="6" tint="0.39997558519241921"/>
        </patternFill>
      </fill>
      <alignment horizontal="center" vertical="center" readingOrder="0"/>
    </dxf>
  </rfmt>
  <rfmt sheetId="1" sqref="MKI43" start="0" length="0">
    <dxf>
      <font>
        <b val="0"/>
        <i/>
        <sz val="10"/>
        <color auto="1"/>
      </font>
      <numFmt numFmtId="30" formatCode="@"/>
      <fill>
        <patternFill patternType="solid">
          <bgColor theme="6" tint="0.39997558519241921"/>
        </patternFill>
      </fill>
      <alignment horizontal="center" vertical="center" readingOrder="0"/>
    </dxf>
  </rfmt>
  <rfmt sheetId="1" sqref="MKJ43" start="0" length="0">
    <dxf>
      <font>
        <b val="0"/>
        <i/>
        <sz val="10"/>
        <color auto="1"/>
      </font>
      <numFmt numFmtId="30" formatCode="@"/>
      <fill>
        <patternFill patternType="solid">
          <bgColor theme="6" tint="0.39997558519241921"/>
        </patternFill>
      </fill>
      <alignment horizontal="center" vertical="center" readingOrder="0"/>
    </dxf>
  </rfmt>
  <rfmt sheetId="1" sqref="MKK43" start="0" length="0">
    <dxf>
      <font>
        <b val="0"/>
        <i/>
        <sz val="10"/>
        <color auto="1"/>
      </font>
      <numFmt numFmtId="30" formatCode="@"/>
      <fill>
        <patternFill patternType="solid">
          <bgColor theme="6" tint="0.39997558519241921"/>
        </patternFill>
      </fill>
      <alignment horizontal="center" vertical="center" readingOrder="0"/>
    </dxf>
  </rfmt>
  <rfmt sheetId="1" sqref="MK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K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K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K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K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K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K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K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K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K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K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K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K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L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L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LV43" start="0" length="0">
    <dxf>
      <font>
        <b val="0"/>
        <i/>
        <sz val="10"/>
        <color auto="1"/>
      </font>
      <numFmt numFmtId="30" formatCode="@"/>
      <fill>
        <patternFill patternType="solid">
          <bgColor theme="6" tint="0.39997558519241921"/>
        </patternFill>
      </fill>
      <alignment horizontal="center" vertical="center" readingOrder="0"/>
    </dxf>
  </rfmt>
  <rfmt sheetId="1" sqref="MLW43" start="0" length="0">
    <dxf>
      <font>
        <b val="0"/>
        <i/>
        <sz val="10"/>
        <color auto="1"/>
      </font>
      <numFmt numFmtId="30" formatCode="@"/>
      <fill>
        <patternFill patternType="solid">
          <bgColor theme="6" tint="0.39997558519241921"/>
        </patternFill>
      </fill>
      <alignment horizontal="center" vertical="center" readingOrder="0"/>
    </dxf>
  </rfmt>
  <rfmt sheetId="1" sqref="MLX43" start="0" length="0">
    <dxf>
      <font>
        <b val="0"/>
        <i/>
        <sz val="10"/>
        <color auto="1"/>
      </font>
      <numFmt numFmtId="30" formatCode="@"/>
      <fill>
        <patternFill patternType="solid">
          <bgColor theme="6" tint="0.39997558519241921"/>
        </patternFill>
      </fill>
      <alignment horizontal="center" vertical="center" readingOrder="0"/>
    </dxf>
  </rfmt>
  <rfmt sheetId="1" sqref="MLY43" start="0" length="0">
    <dxf>
      <font>
        <b val="0"/>
        <i/>
        <sz val="10"/>
        <color auto="1"/>
      </font>
      <numFmt numFmtId="30" formatCode="@"/>
      <fill>
        <patternFill patternType="solid">
          <bgColor theme="6" tint="0.39997558519241921"/>
        </patternFill>
      </fill>
      <alignment horizontal="center" vertical="center" readingOrder="0"/>
    </dxf>
  </rfmt>
  <rfmt sheetId="1" sqref="ML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M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M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M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M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M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M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M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M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M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M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M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N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NJ43" start="0" length="0">
    <dxf>
      <font>
        <b val="0"/>
        <i/>
        <sz val="10"/>
        <color auto="1"/>
      </font>
      <numFmt numFmtId="30" formatCode="@"/>
      <fill>
        <patternFill patternType="solid">
          <bgColor theme="6" tint="0.39997558519241921"/>
        </patternFill>
      </fill>
      <alignment horizontal="center" vertical="center" readingOrder="0"/>
    </dxf>
  </rfmt>
  <rfmt sheetId="1" sqref="MNK43" start="0" length="0">
    <dxf>
      <font>
        <b val="0"/>
        <i/>
        <sz val="10"/>
        <color auto="1"/>
      </font>
      <numFmt numFmtId="30" formatCode="@"/>
      <fill>
        <patternFill patternType="solid">
          <bgColor theme="6" tint="0.39997558519241921"/>
        </patternFill>
      </fill>
      <alignment horizontal="center" vertical="center" readingOrder="0"/>
    </dxf>
  </rfmt>
  <rfmt sheetId="1" sqref="MNL43" start="0" length="0">
    <dxf>
      <font>
        <b val="0"/>
        <i/>
        <sz val="10"/>
        <color auto="1"/>
      </font>
      <numFmt numFmtId="30" formatCode="@"/>
      <fill>
        <patternFill patternType="solid">
          <bgColor theme="6" tint="0.39997558519241921"/>
        </patternFill>
      </fill>
      <alignment horizontal="center" vertical="center" readingOrder="0"/>
    </dxf>
  </rfmt>
  <rfmt sheetId="1" sqref="MNM43" start="0" length="0">
    <dxf>
      <font>
        <b val="0"/>
        <i/>
        <sz val="10"/>
        <color auto="1"/>
      </font>
      <numFmt numFmtId="30" formatCode="@"/>
      <fill>
        <patternFill patternType="solid">
          <bgColor theme="6" tint="0.39997558519241921"/>
        </patternFill>
      </fill>
      <alignment horizontal="center" vertical="center" readingOrder="0"/>
    </dxf>
  </rfmt>
  <rfmt sheetId="1" sqref="MN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N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N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N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N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N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N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N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N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N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N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O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O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OX43" start="0" length="0">
    <dxf>
      <font>
        <b val="0"/>
        <i/>
        <sz val="10"/>
        <color auto="1"/>
      </font>
      <numFmt numFmtId="30" formatCode="@"/>
      <fill>
        <patternFill patternType="solid">
          <bgColor theme="6" tint="0.39997558519241921"/>
        </patternFill>
      </fill>
      <alignment horizontal="center" vertical="center" readingOrder="0"/>
    </dxf>
  </rfmt>
  <rfmt sheetId="1" sqref="MOY43" start="0" length="0">
    <dxf>
      <font>
        <b val="0"/>
        <i/>
        <sz val="10"/>
        <color auto="1"/>
      </font>
      <numFmt numFmtId="30" formatCode="@"/>
      <fill>
        <patternFill patternType="solid">
          <bgColor theme="6" tint="0.39997558519241921"/>
        </patternFill>
      </fill>
      <alignment horizontal="center" vertical="center" readingOrder="0"/>
    </dxf>
  </rfmt>
  <rfmt sheetId="1" sqref="MOZ43" start="0" length="0">
    <dxf>
      <font>
        <b val="0"/>
        <i/>
        <sz val="10"/>
        <color auto="1"/>
      </font>
      <numFmt numFmtId="30" formatCode="@"/>
      <fill>
        <patternFill patternType="solid">
          <bgColor theme="6" tint="0.39997558519241921"/>
        </patternFill>
      </fill>
      <alignment horizontal="center" vertical="center" readingOrder="0"/>
    </dxf>
  </rfmt>
  <rfmt sheetId="1" sqref="MPA43" start="0" length="0">
    <dxf>
      <font>
        <b val="0"/>
        <i/>
        <sz val="10"/>
        <color auto="1"/>
      </font>
      <numFmt numFmtId="30" formatCode="@"/>
      <fill>
        <patternFill patternType="solid">
          <bgColor theme="6" tint="0.39997558519241921"/>
        </patternFill>
      </fill>
      <alignment horizontal="center" vertical="center" readingOrder="0"/>
    </dxf>
  </rfmt>
  <rfmt sheetId="1" sqref="MP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P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P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P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P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P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P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P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P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P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P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P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Q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QL43" start="0" length="0">
    <dxf>
      <font>
        <b val="0"/>
        <i/>
        <sz val="10"/>
        <color auto="1"/>
      </font>
      <numFmt numFmtId="30" formatCode="@"/>
      <fill>
        <patternFill patternType="solid">
          <bgColor theme="6" tint="0.39997558519241921"/>
        </patternFill>
      </fill>
      <alignment horizontal="center" vertical="center" readingOrder="0"/>
    </dxf>
  </rfmt>
  <rfmt sheetId="1" sqref="MQM43" start="0" length="0">
    <dxf>
      <font>
        <b val="0"/>
        <i/>
        <sz val="10"/>
        <color auto="1"/>
      </font>
      <numFmt numFmtId="30" formatCode="@"/>
      <fill>
        <patternFill patternType="solid">
          <bgColor theme="6" tint="0.39997558519241921"/>
        </patternFill>
      </fill>
      <alignment horizontal="center" vertical="center" readingOrder="0"/>
    </dxf>
  </rfmt>
  <rfmt sheetId="1" sqref="MQN43" start="0" length="0">
    <dxf>
      <font>
        <b val="0"/>
        <i/>
        <sz val="10"/>
        <color auto="1"/>
      </font>
      <numFmt numFmtId="30" formatCode="@"/>
      <fill>
        <patternFill patternType="solid">
          <bgColor theme="6" tint="0.39997558519241921"/>
        </patternFill>
      </fill>
      <alignment horizontal="center" vertical="center" readingOrder="0"/>
    </dxf>
  </rfmt>
  <rfmt sheetId="1" sqref="MQO43" start="0" length="0">
    <dxf>
      <font>
        <b val="0"/>
        <i/>
        <sz val="10"/>
        <color auto="1"/>
      </font>
      <numFmt numFmtId="30" formatCode="@"/>
      <fill>
        <patternFill patternType="solid">
          <bgColor theme="6" tint="0.39997558519241921"/>
        </patternFill>
      </fill>
      <alignment horizontal="center" vertical="center" readingOrder="0"/>
    </dxf>
  </rfmt>
  <rfmt sheetId="1" sqref="MQ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Q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Q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Q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Q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Q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Q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Q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Q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Q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Q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R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R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RZ43" start="0" length="0">
    <dxf>
      <font>
        <b val="0"/>
        <i/>
        <sz val="10"/>
        <color auto="1"/>
      </font>
      <numFmt numFmtId="30" formatCode="@"/>
      <fill>
        <patternFill patternType="solid">
          <bgColor theme="6" tint="0.39997558519241921"/>
        </patternFill>
      </fill>
      <alignment horizontal="center" vertical="center" readingOrder="0"/>
    </dxf>
  </rfmt>
  <rfmt sheetId="1" sqref="MSA43" start="0" length="0">
    <dxf>
      <font>
        <b val="0"/>
        <i/>
        <sz val="10"/>
        <color auto="1"/>
      </font>
      <numFmt numFmtId="30" formatCode="@"/>
      <fill>
        <patternFill patternType="solid">
          <bgColor theme="6" tint="0.39997558519241921"/>
        </patternFill>
      </fill>
      <alignment horizontal="center" vertical="center" readingOrder="0"/>
    </dxf>
  </rfmt>
  <rfmt sheetId="1" sqref="MSB43" start="0" length="0">
    <dxf>
      <font>
        <b val="0"/>
        <i/>
        <sz val="10"/>
        <color auto="1"/>
      </font>
      <numFmt numFmtId="30" formatCode="@"/>
      <fill>
        <patternFill patternType="solid">
          <bgColor theme="6" tint="0.39997558519241921"/>
        </patternFill>
      </fill>
      <alignment horizontal="center" vertical="center" readingOrder="0"/>
    </dxf>
  </rfmt>
  <rfmt sheetId="1" sqref="MSC43" start="0" length="0">
    <dxf>
      <font>
        <b val="0"/>
        <i/>
        <sz val="10"/>
        <color auto="1"/>
      </font>
      <numFmt numFmtId="30" formatCode="@"/>
      <fill>
        <patternFill patternType="solid">
          <bgColor theme="6" tint="0.39997558519241921"/>
        </patternFill>
      </fill>
      <alignment horizontal="center" vertical="center" readingOrder="0"/>
    </dxf>
  </rfmt>
  <rfmt sheetId="1" sqref="MS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S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S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S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S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S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S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S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S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S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S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S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T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T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TN43" start="0" length="0">
    <dxf>
      <font>
        <b val="0"/>
        <i/>
        <sz val="10"/>
        <color auto="1"/>
      </font>
      <numFmt numFmtId="30" formatCode="@"/>
      <fill>
        <patternFill patternType="solid">
          <bgColor theme="6" tint="0.39997558519241921"/>
        </patternFill>
      </fill>
      <alignment horizontal="center" vertical="center" readingOrder="0"/>
    </dxf>
  </rfmt>
  <rfmt sheetId="1" sqref="MTO43" start="0" length="0">
    <dxf>
      <font>
        <b val="0"/>
        <i/>
        <sz val="10"/>
        <color auto="1"/>
      </font>
      <numFmt numFmtId="30" formatCode="@"/>
      <fill>
        <patternFill patternType="solid">
          <bgColor theme="6" tint="0.39997558519241921"/>
        </patternFill>
      </fill>
      <alignment horizontal="center" vertical="center" readingOrder="0"/>
    </dxf>
  </rfmt>
  <rfmt sheetId="1" sqref="MTP43" start="0" length="0">
    <dxf>
      <font>
        <b val="0"/>
        <i/>
        <sz val="10"/>
        <color auto="1"/>
      </font>
      <numFmt numFmtId="30" formatCode="@"/>
      <fill>
        <patternFill patternType="solid">
          <bgColor theme="6" tint="0.39997558519241921"/>
        </patternFill>
      </fill>
      <alignment horizontal="center" vertical="center" readingOrder="0"/>
    </dxf>
  </rfmt>
  <rfmt sheetId="1" sqref="MTQ43" start="0" length="0">
    <dxf>
      <font>
        <b val="0"/>
        <i/>
        <sz val="10"/>
        <color auto="1"/>
      </font>
      <numFmt numFmtId="30" formatCode="@"/>
      <fill>
        <patternFill patternType="solid">
          <bgColor theme="6" tint="0.39997558519241921"/>
        </patternFill>
      </fill>
      <alignment horizontal="center" vertical="center" readingOrder="0"/>
    </dxf>
  </rfmt>
  <rfmt sheetId="1" sqref="MT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T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T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T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T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T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T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T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T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U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U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U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VB43" start="0" length="0">
    <dxf>
      <font>
        <b val="0"/>
        <i/>
        <sz val="10"/>
        <color auto="1"/>
      </font>
      <numFmt numFmtId="30" formatCode="@"/>
      <fill>
        <patternFill patternType="solid">
          <bgColor theme="6" tint="0.39997558519241921"/>
        </patternFill>
      </fill>
      <alignment horizontal="center" vertical="center" readingOrder="0"/>
    </dxf>
  </rfmt>
  <rfmt sheetId="1" sqref="MVC43" start="0" length="0">
    <dxf>
      <font>
        <b val="0"/>
        <i/>
        <sz val="10"/>
        <color auto="1"/>
      </font>
      <numFmt numFmtId="30" formatCode="@"/>
      <fill>
        <patternFill patternType="solid">
          <bgColor theme="6" tint="0.39997558519241921"/>
        </patternFill>
      </fill>
      <alignment horizontal="center" vertical="center" readingOrder="0"/>
    </dxf>
  </rfmt>
  <rfmt sheetId="1" sqref="MVD43" start="0" length="0">
    <dxf>
      <font>
        <b val="0"/>
        <i/>
        <sz val="10"/>
        <color auto="1"/>
      </font>
      <numFmt numFmtId="30" formatCode="@"/>
      <fill>
        <patternFill patternType="solid">
          <bgColor theme="6" tint="0.39997558519241921"/>
        </patternFill>
      </fill>
      <alignment horizontal="center" vertical="center" readingOrder="0"/>
    </dxf>
  </rfmt>
  <rfmt sheetId="1" sqref="MVE43" start="0" length="0">
    <dxf>
      <font>
        <b val="0"/>
        <i/>
        <sz val="10"/>
        <color auto="1"/>
      </font>
      <numFmt numFmtId="30" formatCode="@"/>
      <fill>
        <patternFill patternType="solid">
          <bgColor theme="6" tint="0.39997558519241921"/>
        </patternFill>
      </fill>
      <alignment horizontal="center" vertical="center" readingOrder="0"/>
    </dxf>
  </rfmt>
  <rfmt sheetId="1" sqref="MV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V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V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V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V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V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V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V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V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V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V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V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W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W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W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W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WP43" start="0" length="0">
    <dxf>
      <font>
        <b val="0"/>
        <i/>
        <sz val="10"/>
        <color auto="1"/>
      </font>
      <numFmt numFmtId="30" formatCode="@"/>
      <fill>
        <patternFill patternType="solid">
          <bgColor theme="6" tint="0.39997558519241921"/>
        </patternFill>
      </fill>
      <alignment horizontal="center" vertical="center" readingOrder="0"/>
    </dxf>
  </rfmt>
  <rfmt sheetId="1" sqref="MWQ43" start="0" length="0">
    <dxf>
      <font>
        <b val="0"/>
        <i/>
        <sz val="10"/>
        <color auto="1"/>
      </font>
      <numFmt numFmtId="30" formatCode="@"/>
      <fill>
        <patternFill patternType="solid">
          <bgColor theme="6" tint="0.39997558519241921"/>
        </patternFill>
      </fill>
      <alignment horizontal="center" vertical="center" readingOrder="0"/>
    </dxf>
  </rfmt>
  <rfmt sheetId="1" sqref="MWR43" start="0" length="0">
    <dxf>
      <font>
        <b val="0"/>
        <i/>
        <sz val="10"/>
        <color auto="1"/>
      </font>
      <numFmt numFmtId="30" formatCode="@"/>
      <fill>
        <patternFill patternType="solid">
          <bgColor theme="6" tint="0.39997558519241921"/>
        </patternFill>
      </fill>
      <alignment horizontal="center" vertical="center" readingOrder="0"/>
    </dxf>
  </rfmt>
  <rfmt sheetId="1" sqref="MWS43" start="0" length="0">
    <dxf>
      <font>
        <b val="0"/>
        <i/>
        <sz val="10"/>
        <color auto="1"/>
      </font>
      <numFmt numFmtId="30" formatCode="@"/>
      <fill>
        <patternFill patternType="solid">
          <bgColor theme="6" tint="0.39997558519241921"/>
        </patternFill>
      </fill>
      <alignment horizontal="center" vertical="center" readingOrder="0"/>
    </dxf>
  </rfmt>
  <rfmt sheetId="1" sqref="MW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W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W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W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W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W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W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X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X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X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X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Y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Y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YD43" start="0" length="0">
    <dxf>
      <font>
        <b val="0"/>
        <i/>
        <sz val="10"/>
        <color auto="1"/>
      </font>
      <numFmt numFmtId="30" formatCode="@"/>
      <fill>
        <patternFill patternType="solid">
          <bgColor theme="6" tint="0.39997558519241921"/>
        </patternFill>
      </fill>
      <alignment horizontal="center" vertical="center" readingOrder="0"/>
    </dxf>
  </rfmt>
  <rfmt sheetId="1" sqref="MYE43" start="0" length="0">
    <dxf>
      <font>
        <b val="0"/>
        <i/>
        <sz val="10"/>
        <color auto="1"/>
      </font>
      <numFmt numFmtId="30" formatCode="@"/>
      <fill>
        <patternFill patternType="solid">
          <bgColor theme="6" tint="0.39997558519241921"/>
        </patternFill>
      </fill>
      <alignment horizontal="center" vertical="center" readingOrder="0"/>
    </dxf>
  </rfmt>
  <rfmt sheetId="1" sqref="MYF43" start="0" length="0">
    <dxf>
      <font>
        <b val="0"/>
        <i/>
        <sz val="10"/>
        <color auto="1"/>
      </font>
      <numFmt numFmtId="30" formatCode="@"/>
      <fill>
        <patternFill patternType="solid">
          <bgColor theme="6" tint="0.39997558519241921"/>
        </patternFill>
      </fill>
      <alignment horizontal="center" vertical="center" readingOrder="0"/>
    </dxf>
  </rfmt>
  <rfmt sheetId="1" sqref="MYG43" start="0" length="0">
    <dxf>
      <font>
        <b val="0"/>
        <i/>
        <sz val="10"/>
        <color auto="1"/>
      </font>
      <numFmt numFmtId="30" formatCode="@"/>
      <fill>
        <patternFill patternType="solid">
          <bgColor theme="6" tint="0.39997558519241921"/>
        </patternFill>
      </fill>
      <alignment horizontal="center" vertical="center" readingOrder="0"/>
    </dxf>
  </rfmt>
  <rfmt sheetId="1" sqref="MY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Y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Y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Y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Y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MY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MY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MY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Y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Y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Y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Y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Z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Z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Z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Z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MZ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Z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ZR43" start="0" length="0">
    <dxf>
      <font>
        <b val="0"/>
        <i/>
        <sz val="10"/>
        <color auto="1"/>
      </font>
      <numFmt numFmtId="30" formatCode="@"/>
      <fill>
        <patternFill patternType="solid">
          <bgColor theme="6" tint="0.39997558519241921"/>
        </patternFill>
      </fill>
      <alignment horizontal="center" vertical="center" readingOrder="0"/>
    </dxf>
  </rfmt>
  <rfmt sheetId="1" sqref="MZS43" start="0" length="0">
    <dxf>
      <font>
        <b val="0"/>
        <i/>
        <sz val="10"/>
        <color auto="1"/>
      </font>
      <numFmt numFmtId="30" formatCode="@"/>
      <fill>
        <patternFill patternType="solid">
          <bgColor theme="6" tint="0.39997558519241921"/>
        </patternFill>
      </fill>
      <alignment horizontal="center" vertical="center" readingOrder="0"/>
    </dxf>
  </rfmt>
  <rfmt sheetId="1" sqref="MZT43" start="0" length="0">
    <dxf>
      <font>
        <b val="0"/>
        <i/>
        <sz val="10"/>
        <color auto="1"/>
      </font>
      <numFmt numFmtId="30" formatCode="@"/>
      <fill>
        <patternFill patternType="solid">
          <bgColor theme="6" tint="0.39997558519241921"/>
        </patternFill>
      </fill>
      <alignment horizontal="center" vertical="center" readingOrder="0"/>
    </dxf>
  </rfmt>
  <rfmt sheetId="1" sqref="MZU43" start="0" length="0">
    <dxf>
      <font>
        <b val="0"/>
        <i/>
        <sz val="10"/>
        <color auto="1"/>
      </font>
      <numFmt numFmtId="30" formatCode="@"/>
      <fill>
        <patternFill patternType="solid">
          <bgColor theme="6" tint="0.39997558519241921"/>
        </patternFill>
      </fill>
      <alignment horizontal="center" vertical="center" readingOrder="0"/>
    </dxf>
  </rfmt>
  <rfmt sheetId="1" sqref="MZ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Z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Z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MZ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MZ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A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A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A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A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A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B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B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B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B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B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BF43" start="0" length="0">
    <dxf>
      <font>
        <b val="0"/>
        <i/>
        <sz val="10"/>
        <color auto="1"/>
      </font>
      <numFmt numFmtId="30" formatCode="@"/>
      <fill>
        <patternFill patternType="solid">
          <bgColor theme="6" tint="0.39997558519241921"/>
        </patternFill>
      </fill>
      <alignment horizontal="center" vertical="center" readingOrder="0"/>
    </dxf>
  </rfmt>
  <rfmt sheetId="1" sqref="NBG43" start="0" length="0">
    <dxf>
      <font>
        <b val="0"/>
        <i/>
        <sz val="10"/>
        <color auto="1"/>
      </font>
      <numFmt numFmtId="30" formatCode="@"/>
      <fill>
        <patternFill patternType="solid">
          <bgColor theme="6" tint="0.39997558519241921"/>
        </patternFill>
      </fill>
      <alignment horizontal="center" vertical="center" readingOrder="0"/>
    </dxf>
  </rfmt>
  <rfmt sheetId="1" sqref="NBH43" start="0" length="0">
    <dxf>
      <font>
        <b val="0"/>
        <i/>
        <sz val="10"/>
        <color auto="1"/>
      </font>
      <numFmt numFmtId="30" formatCode="@"/>
      <fill>
        <patternFill patternType="solid">
          <bgColor theme="6" tint="0.39997558519241921"/>
        </patternFill>
      </fill>
      <alignment horizontal="center" vertical="center" readingOrder="0"/>
    </dxf>
  </rfmt>
  <rfmt sheetId="1" sqref="NBI43" start="0" length="0">
    <dxf>
      <font>
        <b val="0"/>
        <i/>
        <sz val="10"/>
        <color auto="1"/>
      </font>
      <numFmt numFmtId="30" formatCode="@"/>
      <fill>
        <patternFill patternType="solid">
          <bgColor theme="6" tint="0.39997558519241921"/>
        </patternFill>
      </fill>
      <alignment horizontal="center" vertical="center" readingOrder="0"/>
    </dxf>
  </rfmt>
  <rfmt sheetId="1" sqref="NB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B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B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B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B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B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B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B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B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B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B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B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B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B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B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B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B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C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C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C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C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C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C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C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C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CT43" start="0" length="0">
    <dxf>
      <font>
        <b val="0"/>
        <i/>
        <sz val="10"/>
        <color auto="1"/>
      </font>
      <numFmt numFmtId="30" formatCode="@"/>
      <fill>
        <patternFill patternType="solid">
          <bgColor theme="6" tint="0.39997558519241921"/>
        </patternFill>
      </fill>
      <alignment horizontal="center" vertical="center" readingOrder="0"/>
    </dxf>
  </rfmt>
  <rfmt sheetId="1" sqref="NCU43" start="0" length="0">
    <dxf>
      <font>
        <b val="0"/>
        <i/>
        <sz val="10"/>
        <color auto="1"/>
      </font>
      <numFmt numFmtId="30" formatCode="@"/>
      <fill>
        <patternFill patternType="solid">
          <bgColor theme="6" tint="0.39997558519241921"/>
        </patternFill>
      </fill>
      <alignment horizontal="center" vertical="center" readingOrder="0"/>
    </dxf>
  </rfmt>
  <rfmt sheetId="1" sqref="NCV43" start="0" length="0">
    <dxf>
      <font>
        <b val="0"/>
        <i/>
        <sz val="10"/>
        <color auto="1"/>
      </font>
      <numFmt numFmtId="30" formatCode="@"/>
      <fill>
        <patternFill patternType="solid">
          <bgColor theme="6" tint="0.39997558519241921"/>
        </patternFill>
      </fill>
      <alignment horizontal="center" vertical="center" readingOrder="0"/>
    </dxf>
  </rfmt>
  <rfmt sheetId="1" sqref="NCW43" start="0" length="0">
    <dxf>
      <font>
        <b val="0"/>
        <i/>
        <sz val="10"/>
        <color auto="1"/>
      </font>
      <numFmt numFmtId="30" formatCode="@"/>
      <fill>
        <patternFill patternType="solid">
          <bgColor theme="6" tint="0.39997558519241921"/>
        </patternFill>
      </fill>
      <alignment horizontal="center" vertical="center" readingOrder="0"/>
    </dxf>
  </rfmt>
  <rfmt sheetId="1" sqref="NC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C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C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D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D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D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D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D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D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D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E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EH43" start="0" length="0">
    <dxf>
      <font>
        <b val="0"/>
        <i/>
        <sz val="10"/>
        <color auto="1"/>
      </font>
      <numFmt numFmtId="30" formatCode="@"/>
      <fill>
        <patternFill patternType="solid">
          <bgColor theme="6" tint="0.39997558519241921"/>
        </patternFill>
      </fill>
      <alignment horizontal="center" vertical="center" readingOrder="0"/>
    </dxf>
  </rfmt>
  <rfmt sheetId="1" sqref="NEI43" start="0" length="0">
    <dxf>
      <font>
        <b val="0"/>
        <i/>
        <sz val="10"/>
        <color auto="1"/>
      </font>
      <numFmt numFmtId="30" formatCode="@"/>
      <fill>
        <patternFill patternType="solid">
          <bgColor theme="6" tint="0.39997558519241921"/>
        </patternFill>
      </fill>
      <alignment horizontal="center" vertical="center" readingOrder="0"/>
    </dxf>
  </rfmt>
  <rfmt sheetId="1" sqref="NEJ43" start="0" length="0">
    <dxf>
      <font>
        <b val="0"/>
        <i/>
        <sz val="10"/>
        <color auto="1"/>
      </font>
      <numFmt numFmtId="30" formatCode="@"/>
      <fill>
        <patternFill patternType="solid">
          <bgColor theme="6" tint="0.39997558519241921"/>
        </patternFill>
      </fill>
      <alignment horizontal="center" vertical="center" readingOrder="0"/>
    </dxf>
  </rfmt>
  <rfmt sheetId="1" sqref="NEK43" start="0" length="0">
    <dxf>
      <font>
        <b val="0"/>
        <i/>
        <sz val="10"/>
        <color auto="1"/>
      </font>
      <numFmt numFmtId="30" formatCode="@"/>
      <fill>
        <patternFill patternType="solid">
          <bgColor theme="6" tint="0.39997558519241921"/>
        </patternFill>
      </fill>
      <alignment horizontal="center" vertical="center" readingOrder="0"/>
    </dxf>
  </rfmt>
  <rfmt sheetId="1" sqref="NE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E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E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E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E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E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E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E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E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E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E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E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E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F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F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FV43" start="0" length="0">
    <dxf>
      <font>
        <b val="0"/>
        <i/>
        <sz val="10"/>
        <color auto="1"/>
      </font>
      <numFmt numFmtId="30" formatCode="@"/>
      <fill>
        <patternFill patternType="solid">
          <bgColor theme="6" tint="0.39997558519241921"/>
        </patternFill>
      </fill>
      <alignment horizontal="center" vertical="center" readingOrder="0"/>
    </dxf>
  </rfmt>
  <rfmt sheetId="1" sqref="NFW43" start="0" length="0">
    <dxf>
      <font>
        <b val="0"/>
        <i/>
        <sz val="10"/>
        <color auto="1"/>
      </font>
      <numFmt numFmtId="30" formatCode="@"/>
      <fill>
        <patternFill patternType="solid">
          <bgColor theme="6" tint="0.39997558519241921"/>
        </patternFill>
      </fill>
      <alignment horizontal="center" vertical="center" readingOrder="0"/>
    </dxf>
  </rfmt>
  <rfmt sheetId="1" sqref="NFX43" start="0" length="0">
    <dxf>
      <font>
        <b val="0"/>
        <i/>
        <sz val="10"/>
        <color auto="1"/>
      </font>
      <numFmt numFmtId="30" formatCode="@"/>
      <fill>
        <patternFill patternType="solid">
          <bgColor theme="6" tint="0.39997558519241921"/>
        </patternFill>
      </fill>
      <alignment horizontal="center" vertical="center" readingOrder="0"/>
    </dxf>
  </rfmt>
  <rfmt sheetId="1" sqref="NFY43" start="0" length="0">
    <dxf>
      <font>
        <b val="0"/>
        <i/>
        <sz val="10"/>
        <color auto="1"/>
      </font>
      <numFmt numFmtId="30" formatCode="@"/>
      <fill>
        <patternFill patternType="solid">
          <bgColor theme="6" tint="0.39997558519241921"/>
        </patternFill>
      </fill>
      <alignment horizontal="center" vertical="center" readingOrder="0"/>
    </dxf>
  </rfmt>
  <rfmt sheetId="1" sqref="NF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G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G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G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G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G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G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G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G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G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G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G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G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G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G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G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H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HJ43" start="0" length="0">
    <dxf>
      <font>
        <b val="0"/>
        <i/>
        <sz val="10"/>
        <color auto="1"/>
      </font>
      <numFmt numFmtId="30" formatCode="@"/>
      <fill>
        <patternFill patternType="solid">
          <bgColor theme="6" tint="0.39997558519241921"/>
        </patternFill>
      </fill>
      <alignment horizontal="center" vertical="center" readingOrder="0"/>
    </dxf>
  </rfmt>
  <rfmt sheetId="1" sqref="NHK43" start="0" length="0">
    <dxf>
      <font>
        <b val="0"/>
        <i/>
        <sz val="10"/>
        <color auto="1"/>
      </font>
      <numFmt numFmtId="30" formatCode="@"/>
      <fill>
        <patternFill patternType="solid">
          <bgColor theme="6" tint="0.39997558519241921"/>
        </patternFill>
      </fill>
      <alignment horizontal="center" vertical="center" readingOrder="0"/>
    </dxf>
  </rfmt>
  <rfmt sheetId="1" sqref="NHL43" start="0" length="0">
    <dxf>
      <font>
        <b val="0"/>
        <i/>
        <sz val="10"/>
        <color auto="1"/>
      </font>
      <numFmt numFmtId="30" formatCode="@"/>
      <fill>
        <patternFill patternType="solid">
          <bgColor theme="6" tint="0.39997558519241921"/>
        </patternFill>
      </fill>
      <alignment horizontal="center" vertical="center" readingOrder="0"/>
    </dxf>
  </rfmt>
  <rfmt sheetId="1" sqref="NHM43" start="0" length="0">
    <dxf>
      <font>
        <b val="0"/>
        <i/>
        <sz val="10"/>
        <color auto="1"/>
      </font>
      <numFmt numFmtId="30" formatCode="@"/>
      <fill>
        <patternFill patternType="solid">
          <bgColor theme="6" tint="0.39997558519241921"/>
        </patternFill>
      </fill>
      <alignment horizontal="center" vertical="center" readingOrder="0"/>
    </dxf>
  </rfmt>
  <rfmt sheetId="1" sqref="NH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H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H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H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H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H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H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H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H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H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H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I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I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IX43" start="0" length="0">
    <dxf>
      <font>
        <b val="0"/>
        <i/>
        <sz val="10"/>
        <color auto="1"/>
      </font>
      <numFmt numFmtId="30" formatCode="@"/>
      <fill>
        <patternFill patternType="solid">
          <bgColor theme="6" tint="0.39997558519241921"/>
        </patternFill>
      </fill>
      <alignment horizontal="center" vertical="center" readingOrder="0"/>
    </dxf>
  </rfmt>
  <rfmt sheetId="1" sqref="NIY43" start="0" length="0">
    <dxf>
      <font>
        <b val="0"/>
        <i/>
        <sz val="10"/>
        <color auto="1"/>
      </font>
      <numFmt numFmtId="30" formatCode="@"/>
      <fill>
        <patternFill patternType="solid">
          <bgColor theme="6" tint="0.39997558519241921"/>
        </patternFill>
      </fill>
      <alignment horizontal="center" vertical="center" readingOrder="0"/>
    </dxf>
  </rfmt>
  <rfmt sheetId="1" sqref="NIZ43" start="0" length="0">
    <dxf>
      <font>
        <b val="0"/>
        <i/>
        <sz val="10"/>
        <color auto="1"/>
      </font>
      <numFmt numFmtId="30" formatCode="@"/>
      <fill>
        <patternFill patternType="solid">
          <bgColor theme="6" tint="0.39997558519241921"/>
        </patternFill>
      </fill>
      <alignment horizontal="center" vertical="center" readingOrder="0"/>
    </dxf>
  </rfmt>
  <rfmt sheetId="1" sqref="NJA43" start="0" length="0">
    <dxf>
      <font>
        <b val="0"/>
        <i/>
        <sz val="10"/>
        <color auto="1"/>
      </font>
      <numFmt numFmtId="30" formatCode="@"/>
      <fill>
        <patternFill patternType="solid">
          <bgColor theme="6" tint="0.39997558519241921"/>
        </patternFill>
      </fill>
      <alignment horizontal="center" vertical="center" readingOrder="0"/>
    </dxf>
  </rfmt>
  <rfmt sheetId="1" sqref="NJ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J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J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J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J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J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J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J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J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J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J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J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J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J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K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KL43" start="0" length="0">
    <dxf>
      <font>
        <b val="0"/>
        <i/>
        <sz val="10"/>
        <color auto="1"/>
      </font>
      <numFmt numFmtId="30" formatCode="@"/>
      <fill>
        <patternFill patternType="solid">
          <bgColor theme="6" tint="0.39997558519241921"/>
        </patternFill>
      </fill>
      <alignment horizontal="center" vertical="center" readingOrder="0"/>
    </dxf>
  </rfmt>
  <rfmt sheetId="1" sqref="NKM43" start="0" length="0">
    <dxf>
      <font>
        <b val="0"/>
        <i/>
        <sz val="10"/>
        <color auto="1"/>
      </font>
      <numFmt numFmtId="30" formatCode="@"/>
      <fill>
        <patternFill patternType="solid">
          <bgColor theme="6" tint="0.39997558519241921"/>
        </patternFill>
      </fill>
      <alignment horizontal="center" vertical="center" readingOrder="0"/>
    </dxf>
  </rfmt>
  <rfmt sheetId="1" sqref="NKN43" start="0" length="0">
    <dxf>
      <font>
        <b val="0"/>
        <i/>
        <sz val="10"/>
        <color auto="1"/>
      </font>
      <numFmt numFmtId="30" formatCode="@"/>
      <fill>
        <patternFill patternType="solid">
          <bgColor theme="6" tint="0.39997558519241921"/>
        </patternFill>
      </fill>
      <alignment horizontal="center" vertical="center" readingOrder="0"/>
    </dxf>
  </rfmt>
  <rfmt sheetId="1" sqref="NKO43" start="0" length="0">
    <dxf>
      <font>
        <b val="0"/>
        <i/>
        <sz val="10"/>
        <color auto="1"/>
      </font>
      <numFmt numFmtId="30" formatCode="@"/>
      <fill>
        <patternFill patternType="solid">
          <bgColor theme="6" tint="0.39997558519241921"/>
        </patternFill>
      </fill>
      <alignment horizontal="center" vertical="center" readingOrder="0"/>
    </dxf>
  </rfmt>
  <rfmt sheetId="1" sqref="NK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K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K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K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K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K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K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K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K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K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K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L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L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LZ43" start="0" length="0">
    <dxf>
      <font>
        <b val="0"/>
        <i/>
        <sz val="10"/>
        <color auto="1"/>
      </font>
      <numFmt numFmtId="30" formatCode="@"/>
      <fill>
        <patternFill patternType="solid">
          <bgColor theme="6" tint="0.39997558519241921"/>
        </patternFill>
      </fill>
      <alignment horizontal="center" vertical="center" readingOrder="0"/>
    </dxf>
  </rfmt>
  <rfmt sheetId="1" sqref="NMA43" start="0" length="0">
    <dxf>
      <font>
        <b val="0"/>
        <i/>
        <sz val="10"/>
        <color auto="1"/>
      </font>
      <numFmt numFmtId="30" formatCode="@"/>
      <fill>
        <patternFill patternType="solid">
          <bgColor theme="6" tint="0.39997558519241921"/>
        </patternFill>
      </fill>
      <alignment horizontal="center" vertical="center" readingOrder="0"/>
    </dxf>
  </rfmt>
  <rfmt sheetId="1" sqref="NMB43" start="0" length="0">
    <dxf>
      <font>
        <b val="0"/>
        <i/>
        <sz val="10"/>
        <color auto="1"/>
      </font>
      <numFmt numFmtId="30" formatCode="@"/>
      <fill>
        <patternFill patternType="solid">
          <bgColor theme="6" tint="0.39997558519241921"/>
        </patternFill>
      </fill>
      <alignment horizontal="center" vertical="center" readingOrder="0"/>
    </dxf>
  </rfmt>
  <rfmt sheetId="1" sqref="NMC43" start="0" length="0">
    <dxf>
      <font>
        <b val="0"/>
        <i/>
        <sz val="10"/>
        <color auto="1"/>
      </font>
      <numFmt numFmtId="30" formatCode="@"/>
      <fill>
        <patternFill patternType="solid">
          <bgColor theme="6" tint="0.39997558519241921"/>
        </patternFill>
      </fill>
      <alignment horizontal="center" vertical="center" readingOrder="0"/>
    </dxf>
  </rfmt>
  <rfmt sheetId="1" sqref="NM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M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M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M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M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M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M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M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M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M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M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M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N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N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NN43" start="0" length="0">
    <dxf>
      <font>
        <b val="0"/>
        <i/>
        <sz val="10"/>
        <color auto="1"/>
      </font>
      <numFmt numFmtId="30" formatCode="@"/>
      <fill>
        <patternFill patternType="solid">
          <bgColor theme="6" tint="0.39997558519241921"/>
        </patternFill>
      </fill>
      <alignment horizontal="center" vertical="center" readingOrder="0"/>
    </dxf>
  </rfmt>
  <rfmt sheetId="1" sqref="NNO43" start="0" length="0">
    <dxf>
      <font>
        <b val="0"/>
        <i/>
        <sz val="10"/>
        <color auto="1"/>
      </font>
      <numFmt numFmtId="30" formatCode="@"/>
      <fill>
        <patternFill patternType="solid">
          <bgColor theme="6" tint="0.39997558519241921"/>
        </patternFill>
      </fill>
      <alignment horizontal="center" vertical="center" readingOrder="0"/>
    </dxf>
  </rfmt>
  <rfmt sheetId="1" sqref="NNP43" start="0" length="0">
    <dxf>
      <font>
        <b val="0"/>
        <i/>
        <sz val="10"/>
        <color auto="1"/>
      </font>
      <numFmt numFmtId="30" formatCode="@"/>
      <fill>
        <patternFill patternType="solid">
          <bgColor theme="6" tint="0.39997558519241921"/>
        </patternFill>
      </fill>
      <alignment horizontal="center" vertical="center" readingOrder="0"/>
    </dxf>
  </rfmt>
  <rfmt sheetId="1" sqref="NNQ43" start="0" length="0">
    <dxf>
      <font>
        <b val="0"/>
        <i/>
        <sz val="10"/>
        <color auto="1"/>
      </font>
      <numFmt numFmtId="30" formatCode="@"/>
      <fill>
        <patternFill patternType="solid">
          <bgColor theme="6" tint="0.39997558519241921"/>
        </patternFill>
      </fill>
      <alignment horizontal="center" vertical="center" readingOrder="0"/>
    </dxf>
  </rfmt>
  <rfmt sheetId="1" sqref="NN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N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N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N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N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N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N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N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N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O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O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O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PB43" start="0" length="0">
    <dxf>
      <font>
        <b val="0"/>
        <i/>
        <sz val="10"/>
        <color auto="1"/>
      </font>
      <numFmt numFmtId="30" formatCode="@"/>
      <fill>
        <patternFill patternType="solid">
          <bgColor theme="6" tint="0.39997558519241921"/>
        </patternFill>
      </fill>
      <alignment horizontal="center" vertical="center" readingOrder="0"/>
    </dxf>
  </rfmt>
  <rfmt sheetId="1" sqref="NPC43" start="0" length="0">
    <dxf>
      <font>
        <b val="0"/>
        <i/>
        <sz val="10"/>
        <color auto="1"/>
      </font>
      <numFmt numFmtId="30" formatCode="@"/>
      <fill>
        <patternFill patternType="solid">
          <bgColor theme="6" tint="0.39997558519241921"/>
        </patternFill>
      </fill>
      <alignment horizontal="center" vertical="center" readingOrder="0"/>
    </dxf>
  </rfmt>
  <rfmt sheetId="1" sqref="NPD43" start="0" length="0">
    <dxf>
      <font>
        <b val="0"/>
        <i/>
        <sz val="10"/>
        <color auto="1"/>
      </font>
      <numFmt numFmtId="30" formatCode="@"/>
      <fill>
        <patternFill patternType="solid">
          <bgColor theme="6" tint="0.39997558519241921"/>
        </patternFill>
      </fill>
      <alignment horizontal="center" vertical="center" readingOrder="0"/>
    </dxf>
  </rfmt>
  <rfmt sheetId="1" sqref="NPE43" start="0" length="0">
    <dxf>
      <font>
        <b val="0"/>
        <i/>
        <sz val="10"/>
        <color auto="1"/>
      </font>
      <numFmt numFmtId="30" formatCode="@"/>
      <fill>
        <patternFill patternType="solid">
          <bgColor theme="6" tint="0.39997558519241921"/>
        </patternFill>
      </fill>
      <alignment horizontal="center" vertical="center" readingOrder="0"/>
    </dxf>
  </rfmt>
  <rfmt sheetId="1" sqref="NP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P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P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P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P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P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P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P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P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P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P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P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Q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Q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Q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Q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QP43" start="0" length="0">
    <dxf>
      <font>
        <b val="0"/>
        <i/>
        <sz val="10"/>
        <color auto="1"/>
      </font>
      <numFmt numFmtId="30" formatCode="@"/>
      <fill>
        <patternFill patternType="solid">
          <bgColor theme="6" tint="0.39997558519241921"/>
        </patternFill>
      </fill>
      <alignment horizontal="center" vertical="center" readingOrder="0"/>
    </dxf>
  </rfmt>
  <rfmt sheetId="1" sqref="NQQ43" start="0" length="0">
    <dxf>
      <font>
        <b val="0"/>
        <i/>
        <sz val="10"/>
        <color auto="1"/>
      </font>
      <numFmt numFmtId="30" formatCode="@"/>
      <fill>
        <patternFill patternType="solid">
          <bgColor theme="6" tint="0.39997558519241921"/>
        </patternFill>
      </fill>
      <alignment horizontal="center" vertical="center" readingOrder="0"/>
    </dxf>
  </rfmt>
  <rfmt sheetId="1" sqref="NQR43" start="0" length="0">
    <dxf>
      <font>
        <b val="0"/>
        <i/>
        <sz val="10"/>
        <color auto="1"/>
      </font>
      <numFmt numFmtId="30" formatCode="@"/>
      <fill>
        <patternFill patternType="solid">
          <bgColor theme="6" tint="0.39997558519241921"/>
        </patternFill>
      </fill>
      <alignment horizontal="center" vertical="center" readingOrder="0"/>
    </dxf>
  </rfmt>
  <rfmt sheetId="1" sqref="NQS43" start="0" length="0">
    <dxf>
      <font>
        <b val="0"/>
        <i/>
        <sz val="10"/>
        <color auto="1"/>
      </font>
      <numFmt numFmtId="30" formatCode="@"/>
      <fill>
        <patternFill patternType="solid">
          <bgColor theme="6" tint="0.39997558519241921"/>
        </patternFill>
      </fill>
      <alignment horizontal="center" vertical="center" readingOrder="0"/>
    </dxf>
  </rfmt>
  <rfmt sheetId="1" sqref="NQ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Q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Q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Q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Q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Q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Q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R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R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R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R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S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S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SD43" start="0" length="0">
    <dxf>
      <font>
        <b val="0"/>
        <i/>
        <sz val="10"/>
        <color auto="1"/>
      </font>
      <numFmt numFmtId="30" formatCode="@"/>
      <fill>
        <patternFill patternType="solid">
          <bgColor theme="6" tint="0.39997558519241921"/>
        </patternFill>
      </fill>
      <alignment horizontal="center" vertical="center" readingOrder="0"/>
    </dxf>
  </rfmt>
  <rfmt sheetId="1" sqref="NSE43" start="0" length="0">
    <dxf>
      <font>
        <b val="0"/>
        <i/>
        <sz val="10"/>
        <color auto="1"/>
      </font>
      <numFmt numFmtId="30" formatCode="@"/>
      <fill>
        <patternFill patternType="solid">
          <bgColor theme="6" tint="0.39997558519241921"/>
        </patternFill>
      </fill>
      <alignment horizontal="center" vertical="center" readingOrder="0"/>
    </dxf>
  </rfmt>
  <rfmt sheetId="1" sqref="NSF43" start="0" length="0">
    <dxf>
      <font>
        <b val="0"/>
        <i/>
        <sz val="10"/>
        <color auto="1"/>
      </font>
      <numFmt numFmtId="30" formatCode="@"/>
      <fill>
        <patternFill patternType="solid">
          <bgColor theme="6" tint="0.39997558519241921"/>
        </patternFill>
      </fill>
      <alignment horizontal="center" vertical="center" readingOrder="0"/>
    </dxf>
  </rfmt>
  <rfmt sheetId="1" sqref="NSG43" start="0" length="0">
    <dxf>
      <font>
        <b val="0"/>
        <i/>
        <sz val="10"/>
        <color auto="1"/>
      </font>
      <numFmt numFmtId="30" formatCode="@"/>
      <fill>
        <patternFill patternType="solid">
          <bgColor theme="6" tint="0.39997558519241921"/>
        </patternFill>
      </fill>
      <alignment horizontal="center" vertical="center" readingOrder="0"/>
    </dxf>
  </rfmt>
  <rfmt sheetId="1" sqref="NS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S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S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S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S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S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S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S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S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S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S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S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T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T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T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T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T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T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TR43" start="0" length="0">
    <dxf>
      <font>
        <b val="0"/>
        <i/>
        <sz val="10"/>
        <color auto="1"/>
      </font>
      <numFmt numFmtId="30" formatCode="@"/>
      <fill>
        <patternFill patternType="solid">
          <bgColor theme="6" tint="0.39997558519241921"/>
        </patternFill>
      </fill>
      <alignment horizontal="center" vertical="center" readingOrder="0"/>
    </dxf>
  </rfmt>
  <rfmt sheetId="1" sqref="NTS43" start="0" length="0">
    <dxf>
      <font>
        <b val="0"/>
        <i/>
        <sz val="10"/>
        <color auto="1"/>
      </font>
      <numFmt numFmtId="30" formatCode="@"/>
      <fill>
        <patternFill patternType="solid">
          <bgColor theme="6" tint="0.39997558519241921"/>
        </patternFill>
      </fill>
      <alignment horizontal="center" vertical="center" readingOrder="0"/>
    </dxf>
  </rfmt>
  <rfmt sheetId="1" sqref="NTT43" start="0" length="0">
    <dxf>
      <font>
        <b val="0"/>
        <i/>
        <sz val="10"/>
        <color auto="1"/>
      </font>
      <numFmt numFmtId="30" formatCode="@"/>
      <fill>
        <patternFill patternType="solid">
          <bgColor theme="6" tint="0.39997558519241921"/>
        </patternFill>
      </fill>
      <alignment horizontal="center" vertical="center" readingOrder="0"/>
    </dxf>
  </rfmt>
  <rfmt sheetId="1" sqref="NTU43" start="0" length="0">
    <dxf>
      <font>
        <b val="0"/>
        <i/>
        <sz val="10"/>
        <color auto="1"/>
      </font>
      <numFmt numFmtId="30" formatCode="@"/>
      <fill>
        <patternFill patternType="solid">
          <bgColor theme="6" tint="0.39997558519241921"/>
        </patternFill>
      </fill>
      <alignment horizontal="center" vertical="center" readingOrder="0"/>
    </dxf>
  </rfmt>
  <rfmt sheetId="1" sqref="NT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T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T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T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T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U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U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U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U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U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V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V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V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V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V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VF43" start="0" length="0">
    <dxf>
      <font>
        <b val="0"/>
        <i/>
        <sz val="10"/>
        <color auto="1"/>
      </font>
      <numFmt numFmtId="30" formatCode="@"/>
      <fill>
        <patternFill patternType="solid">
          <bgColor theme="6" tint="0.39997558519241921"/>
        </patternFill>
      </fill>
      <alignment horizontal="center" vertical="center" readingOrder="0"/>
    </dxf>
  </rfmt>
  <rfmt sheetId="1" sqref="NVG43" start="0" length="0">
    <dxf>
      <font>
        <b val="0"/>
        <i/>
        <sz val="10"/>
        <color auto="1"/>
      </font>
      <numFmt numFmtId="30" formatCode="@"/>
      <fill>
        <patternFill patternType="solid">
          <bgColor theme="6" tint="0.39997558519241921"/>
        </patternFill>
      </fill>
      <alignment horizontal="center" vertical="center" readingOrder="0"/>
    </dxf>
  </rfmt>
  <rfmt sheetId="1" sqref="NVH43" start="0" length="0">
    <dxf>
      <font>
        <b val="0"/>
        <i/>
        <sz val="10"/>
        <color auto="1"/>
      </font>
      <numFmt numFmtId="30" formatCode="@"/>
      <fill>
        <patternFill patternType="solid">
          <bgColor theme="6" tint="0.39997558519241921"/>
        </patternFill>
      </fill>
      <alignment horizontal="center" vertical="center" readingOrder="0"/>
    </dxf>
  </rfmt>
  <rfmt sheetId="1" sqref="NVI43" start="0" length="0">
    <dxf>
      <font>
        <b val="0"/>
        <i/>
        <sz val="10"/>
        <color auto="1"/>
      </font>
      <numFmt numFmtId="30" formatCode="@"/>
      <fill>
        <patternFill patternType="solid">
          <bgColor theme="6" tint="0.39997558519241921"/>
        </patternFill>
      </fill>
      <alignment horizontal="center" vertical="center" readingOrder="0"/>
    </dxf>
  </rfmt>
  <rfmt sheetId="1" sqref="NV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V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V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V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V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V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V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V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V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V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V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V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V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V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V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V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V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W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W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W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W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W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W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W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W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WT43" start="0" length="0">
    <dxf>
      <font>
        <b val="0"/>
        <i/>
        <sz val="10"/>
        <color auto="1"/>
      </font>
      <numFmt numFmtId="30" formatCode="@"/>
      <fill>
        <patternFill patternType="solid">
          <bgColor theme="6" tint="0.39997558519241921"/>
        </patternFill>
      </fill>
      <alignment horizontal="center" vertical="center" readingOrder="0"/>
    </dxf>
  </rfmt>
  <rfmt sheetId="1" sqref="NWU43" start="0" length="0">
    <dxf>
      <font>
        <b val="0"/>
        <i/>
        <sz val="10"/>
        <color auto="1"/>
      </font>
      <numFmt numFmtId="30" formatCode="@"/>
      <fill>
        <patternFill patternType="solid">
          <bgColor theme="6" tint="0.39997558519241921"/>
        </patternFill>
      </fill>
      <alignment horizontal="center" vertical="center" readingOrder="0"/>
    </dxf>
  </rfmt>
  <rfmt sheetId="1" sqref="NWV43" start="0" length="0">
    <dxf>
      <font>
        <b val="0"/>
        <i/>
        <sz val="10"/>
        <color auto="1"/>
      </font>
      <numFmt numFmtId="30" formatCode="@"/>
      <fill>
        <patternFill patternType="solid">
          <bgColor theme="6" tint="0.39997558519241921"/>
        </patternFill>
      </fill>
      <alignment horizontal="center" vertical="center" readingOrder="0"/>
    </dxf>
  </rfmt>
  <rfmt sheetId="1" sqref="NWW43" start="0" length="0">
    <dxf>
      <font>
        <b val="0"/>
        <i/>
        <sz val="10"/>
        <color auto="1"/>
      </font>
      <numFmt numFmtId="30" formatCode="@"/>
      <fill>
        <patternFill patternType="solid">
          <bgColor theme="6" tint="0.39997558519241921"/>
        </patternFill>
      </fill>
      <alignment horizontal="center" vertical="center" readingOrder="0"/>
    </dxf>
  </rfmt>
  <rfmt sheetId="1" sqref="NW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W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W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X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X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X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X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X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X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X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Y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YH43" start="0" length="0">
    <dxf>
      <font>
        <b val="0"/>
        <i/>
        <sz val="10"/>
        <color auto="1"/>
      </font>
      <numFmt numFmtId="30" formatCode="@"/>
      <fill>
        <patternFill patternType="solid">
          <bgColor theme="6" tint="0.39997558519241921"/>
        </patternFill>
      </fill>
      <alignment horizontal="center" vertical="center" readingOrder="0"/>
    </dxf>
  </rfmt>
  <rfmt sheetId="1" sqref="NYI43" start="0" length="0">
    <dxf>
      <font>
        <b val="0"/>
        <i/>
        <sz val="10"/>
        <color auto="1"/>
      </font>
      <numFmt numFmtId="30" formatCode="@"/>
      <fill>
        <patternFill patternType="solid">
          <bgColor theme="6" tint="0.39997558519241921"/>
        </patternFill>
      </fill>
      <alignment horizontal="center" vertical="center" readingOrder="0"/>
    </dxf>
  </rfmt>
  <rfmt sheetId="1" sqref="NYJ43" start="0" length="0">
    <dxf>
      <font>
        <b val="0"/>
        <i/>
        <sz val="10"/>
        <color auto="1"/>
      </font>
      <numFmt numFmtId="30" formatCode="@"/>
      <fill>
        <patternFill patternType="solid">
          <bgColor theme="6" tint="0.39997558519241921"/>
        </patternFill>
      </fill>
      <alignment horizontal="center" vertical="center" readingOrder="0"/>
    </dxf>
  </rfmt>
  <rfmt sheetId="1" sqref="NYK43" start="0" length="0">
    <dxf>
      <font>
        <b val="0"/>
        <i/>
        <sz val="10"/>
        <color auto="1"/>
      </font>
      <numFmt numFmtId="30" formatCode="@"/>
      <fill>
        <patternFill patternType="solid">
          <bgColor theme="6" tint="0.39997558519241921"/>
        </patternFill>
      </fill>
      <alignment horizontal="center" vertical="center" readingOrder="0"/>
    </dxf>
  </rfmt>
  <rfmt sheetId="1" sqref="NY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Y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Y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Y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Y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Y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NY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Y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NY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NY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Y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Y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Y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NZ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Z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ZV43" start="0" length="0">
    <dxf>
      <font>
        <b val="0"/>
        <i/>
        <sz val="10"/>
        <color auto="1"/>
      </font>
      <numFmt numFmtId="30" formatCode="@"/>
      <fill>
        <patternFill patternType="solid">
          <bgColor theme="6" tint="0.39997558519241921"/>
        </patternFill>
      </fill>
      <alignment horizontal="center" vertical="center" readingOrder="0"/>
    </dxf>
  </rfmt>
  <rfmt sheetId="1" sqref="NZW43" start="0" length="0">
    <dxf>
      <font>
        <b val="0"/>
        <i/>
        <sz val="10"/>
        <color auto="1"/>
      </font>
      <numFmt numFmtId="30" formatCode="@"/>
      <fill>
        <patternFill patternType="solid">
          <bgColor theme="6" tint="0.39997558519241921"/>
        </patternFill>
      </fill>
      <alignment horizontal="center" vertical="center" readingOrder="0"/>
    </dxf>
  </rfmt>
  <rfmt sheetId="1" sqref="NZX43" start="0" length="0">
    <dxf>
      <font>
        <b val="0"/>
        <i/>
        <sz val="10"/>
        <color auto="1"/>
      </font>
      <numFmt numFmtId="30" formatCode="@"/>
      <fill>
        <patternFill patternType="solid">
          <bgColor theme="6" tint="0.39997558519241921"/>
        </patternFill>
      </fill>
      <alignment horizontal="center" vertical="center" readingOrder="0"/>
    </dxf>
  </rfmt>
  <rfmt sheetId="1" sqref="NZY43" start="0" length="0">
    <dxf>
      <font>
        <b val="0"/>
        <i/>
        <sz val="10"/>
        <color auto="1"/>
      </font>
      <numFmt numFmtId="30" formatCode="@"/>
      <fill>
        <patternFill patternType="solid">
          <bgColor theme="6" tint="0.39997558519241921"/>
        </patternFill>
      </fill>
      <alignment horizontal="center" vertical="center" readingOrder="0"/>
    </dxf>
  </rfmt>
  <rfmt sheetId="1" sqref="NZ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A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A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A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A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A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A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A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A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A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A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A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A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A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A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A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B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BJ43" start="0" length="0">
    <dxf>
      <font>
        <b val="0"/>
        <i/>
        <sz val="10"/>
        <color auto="1"/>
      </font>
      <numFmt numFmtId="30" formatCode="@"/>
      <fill>
        <patternFill patternType="solid">
          <bgColor theme="6" tint="0.39997558519241921"/>
        </patternFill>
      </fill>
      <alignment horizontal="center" vertical="center" readingOrder="0"/>
    </dxf>
  </rfmt>
  <rfmt sheetId="1" sqref="OBK43" start="0" length="0">
    <dxf>
      <font>
        <b val="0"/>
        <i/>
        <sz val="10"/>
        <color auto="1"/>
      </font>
      <numFmt numFmtId="30" formatCode="@"/>
      <fill>
        <patternFill patternType="solid">
          <bgColor theme="6" tint="0.39997558519241921"/>
        </patternFill>
      </fill>
      <alignment horizontal="center" vertical="center" readingOrder="0"/>
    </dxf>
  </rfmt>
  <rfmt sheetId="1" sqref="OBL43" start="0" length="0">
    <dxf>
      <font>
        <b val="0"/>
        <i/>
        <sz val="10"/>
        <color auto="1"/>
      </font>
      <numFmt numFmtId="30" formatCode="@"/>
      <fill>
        <patternFill patternType="solid">
          <bgColor theme="6" tint="0.39997558519241921"/>
        </patternFill>
      </fill>
      <alignment horizontal="center" vertical="center" readingOrder="0"/>
    </dxf>
  </rfmt>
  <rfmt sheetId="1" sqref="OBM43" start="0" length="0">
    <dxf>
      <font>
        <b val="0"/>
        <i/>
        <sz val="10"/>
        <color auto="1"/>
      </font>
      <numFmt numFmtId="30" formatCode="@"/>
      <fill>
        <patternFill patternType="solid">
          <bgColor theme="6" tint="0.39997558519241921"/>
        </patternFill>
      </fill>
      <alignment horizontal="center" vertical="center" readingOrder="0"/>
    </dxf>
  </rfmt>
  <rfmt sheetId="1" sqref="OB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B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B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B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B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B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B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B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B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B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B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C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C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CX43" start="0" length="0">
    <dxf>
      <font>
        <b val="0"/>
        <i/>
        <sz val="10"/>
        <color auto="1"/>
      </font>
      <numFmt numFmtId="30" formatCode="@"/>
      <fill>
        <patternFill patternType="solid">
          <bgColor theme="6" tint="0.39997558519241921"/>
        </patternFill>
      </fill>
      <alignment horizontal="center" vertical="center" readingOrder="0"/>
    </dxf>
  </rfmt>
  <rfmt sheetId="1" sqref="OCY43" start="0" length="0">
    <dxf>
      <font>
        <b val="0"/>
        <i/>
        <sz val="10"/>
        <color auto="1"/>
      </font>
      <numFmt numFmtId="30" formatCode="@"/>
      <fill>
        <patternFill patternType="solid">
          <bgColor theme="6" tint="0.39997558519241921"/>
        </patternFill>
      </fill>
      <alignment horizontal="center" vertical="center" readingOrder="0"/>
    </dxf>
  </rfmt>
  <rfmt sheetId="1" sqref="OCZ43" start="0" length="0">
    <dxf>
      <font>
        <b val="0"/>
        <i/>
        <sz val="10"/>
        <color auto="1"/>
      </font>
      <numFmt numFmtId="30" formatCode="@"/>
      <fill>
        <patternFill patternType="solid">
          <bgColor theme="6" tint="0.39997558519241921"/>
        </patternFill>
      </fill>
      <alignment horizontal="center" vertical="center" readingOrder="0"/>
    </dxf>
  </rfmt>
  <rfmt sheetId="1" sqref="ODA43" start="0" length="0">
    <dxf>
      <font>
        <b val="0"/>
        <i/>
        <sz val="10"/>
        <color auto="1"/>
      </font>
      <numFmt numFmtId="30" formatCode="@"/>
      <fill>
        <patternFill patternType="solid">
          <bgColor theme="6" tint="0.39997558519241921"/>
        </patternFill>
      </fill>
      <alignment horizontal="center" vertical="center" readingOrder="0"/>
    </dxf>
  </rfmt>
  <rfmt sheetId="1" sqref="OD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D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D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D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D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D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D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D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D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D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D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D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D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D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E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EL43" start="0" length="0">
    <dxf>
      <font>
        <b val="0"/>
        <i/>
        <sz val="10"/>
        <color auto="1"/>
      </font>
      <numFmt numFmtId="30" formatCode="@"/>
      <fill>
        <patternFill patternType="solid">
          <bgColor theme="6" tint="0.39997558519241921"/>
        </patternFill>
      </fill>
      <alignment horizontal="center" vertical="center" readingOrder="0"/>
    </dxf>
  </rfmt>
  <rfmt sheetId="1" sqref="OEM43" start="0" length="0">
    <dxf>
      <font>
        <b val="0"/>
        <i/>
        <sz val="10"/>
        <color auto="1"/>
      </font>
      <numFmt numFmtId="30" formatCode="@"/>
      <fill>
        <patternFill patternType="solid">
          <bgColor theme="6" tint="0.39997558519241921"/>
        </patternFill>
      </fill>
      <alignment horizontal="center" vertical="center" readingOrder="0"/>
    </dxf>
  </rfmt>
  <rfmt sheetId="1" sqref="OEN43" start="0" length="0">
    <dxf>
      <font>
        <b val="0"/>
        <i/>
        <sz val="10"/>
        <color auto="1"/>
      </font>
      <numFmt numFmtId="30" formatCode="@"/>
      <fill>
        <patternFill patternType="solid">
          <bgColor theme="6" tint="0.39997558519241921"/>
        </patternFill>
      </fill>
      <alignment horizontal="center" vertical="center" readingOrder="0"/>
    </dxf>
  </rfmt>
  <rfmt sheetId="1" sqref="OEO43" start="0" length="0">
    <dxf>
      <font>
        <b val="0"/>
        <i/>
        <sz val="10"/>
        <color auto="1"/>
      </font>
      <numFmt numFmtId="30" formatCode="@"/>
      <fill>
        <patternFill patternType="solid">
          <bgColor theme="6" tint="0.39997558519241921"/>
        </patternFill>
      </fill>
      <alignment horizontal="center" vertical="center" readingOrder="0"/>
    </dxf>
  </rfmt>
  <rfmt sheetId="1" sqref="OE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E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E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E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E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E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E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E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E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E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E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F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F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FZ43" start="0" length="0">
    <dxf>
      <font>
        <b val="0"/>
        <i/>
        <sz val="10"/>
        <color auto="1"/>
      </font>
      <numFmt numFmtId="30" formatCode="@"/>
      <fill>
        <patternFill patternType="solid">
          <bgColor theme="6" tint="0.39997558519241921"/>
        </patternFill>
      </fill>
      <alignment horizontal="center" vertical="center" readingOrder="0"/>
    </dxf>
  </rfmt>
  <rfmt sheetId="1" sqref="OGA43" start="0" length="0">
    <dxf>
      <font>
        <b val="0"/>
        <i/>
        <sz val="10"/>
        <color auto="1"/>
      </font>
      <numFmt numFmtId="30" formatCode="@"/>
      <fill>
        <patternFill patternType="solid">
          <bgColor theme="6" tint="0.39997558519241921"/>
        </patternFill>
      </fill>
      <alignment horizontal="center" vertical="center" readingOrder="0"/>
    </dxf>
  </rfmt>
  <rfmt sheetId="1" sqref="OGB43" start="0" length="0">
    <dxf>
      <font>
        <b val="0"/>
        <i/>
        <sz val="10"/>
        <color auto="1"/>
      </font>
      <numFmt numFmtId="30" formatCode="@"/>
      <fill>
        <patternFill patternType="solid">
          <bgColor theme="6" tint="0.39997558519241921"/>
        </patternFill>
      </fill>
      <alignment horizontal="center" vertical="center" readingOrder="0"/>
    </dxf>
  </rfmt>
  <rfmt sheetId="1" sqref="OGC43" start="0" length="0">
    <dxf>
      <font>
        <b val="0"/>
        <i/>
        <sz val="10"/>
        <color auto="1"/>
      </font>
      <numFmt numFmtId="30" formatCode="@"/>
      <fill>
        <patternFill patternType="solid">
          <bgColor theme="6" tint="0.39997558519241921"/>
        </patternFill>
      </fill>
      <alignment horizontal="center" vertical="center" readingOrder="0"/>
    </dxf>
  </rfmt>
  <rfmt sheetId="1" sqref="OG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G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G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G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G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G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G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G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G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G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G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G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H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H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HN43" start="0" length="0">
    <dxf>
      <font>
        <b val="0"/>
        <i/>
        <sz val="10"/>
        <color auto="1"/>
      </font>
      <numFmt numFmtId="30" formatCode="@"/>
      <fill>
        <patternFill patternType="solid">
          <bgColor theme="6" tint="0.39997558519241921"/>
        </patternFill>
      </fill>
      <alignment horizontal="center" vertical="center" readingOrder="0"/>
    </dxf>
  </rfmt>
  <rfmt sheetId="1" sqref="OHO43" start="0" length="0">
    <dxf>
      <font>
        <b val="0"/>
        <i/>
        <sz val="10"/>
        <color auto="1"/>
      </font>
      <numFmt numFmtId="30" formatCode="@"/>
      <fill>
        <patternFill patternType="solid">
          <bgColor theme="6" tint="0.39997558519241921"/>
        </patternFill>
      </fill>
      <alignment horizontal="center" vertical="center" readingOrder="0"/>
    </dxf>
  </rfmt>
  <rfmt sheetId="1" sqref="OHP43" start="0" length="0">
    <dxf>
      <font>
        <b val="0"/>
        <i/>
        <sz val="10"/>
        <color auto="1"/>
      </font>
      <numFmt numFmtId="30" formatCode="@"/>
      <fill>
        <patternFill patternType="solid">
          <bgColor theme="6" tint="0.39997558519241921"/>
        </patternFill>
      </fill>
      <alignment horizontal="center" vertical="center" readingOrder="0"/>
    </dxf>
  </rfmt>
  <rfmt sheetId="1" sqref="OHQ43" start="0" length="0">
    <dxf>
      <font>
        <b val="0"/>
        <i/>
        <sz val="10"/>
        <color auto="1"/>
      </font>
      <numFmt numFmtId="30" formatCode="@"/>
      <fill>
        <patternFill patternType="solid">
          <bgColor theme="6" tint="0.39997558519241921"/>
        </patternFill>
      </fill>
      <alignment horizontal="center" vertical="center" readingOrder="0"/>
    </dxf>
  </rfmt>
  <rfmt sheetId="1" sqref="OH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H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H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H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H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H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H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H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H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I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I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I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JB43" start="0" length="0">
    <dxf>
      <font>
        <b val="0"/>
        <i/>
        <sz val="10"/>
        <color auto="1"/>
      </font>
      <numFmt numFmtId="30" formatCode="@"/>
      <fill>
        <patternFill patternType="solid">
          <bgColor theme="6" tint="0.39997558519241921"/>
        </patternFill>
      </fill>
      <alignment horizontal="center" vertical="center" readingOrder="0"/>
    </dxf>
  </rfmt>
  <rfmt sheetId="1" sqref="OJC43" start="0" length="0">
    <dxf>
      <font>
        <b val="0"/>
        <i/>
        <sz val="10"/>
        <color auto="1"/>
      </font>
      <numFmt numFmtId="30" formatCode="@"/>
      <fill>
        <patternFill patternType="solid">
          <bgColor theme="6" tint="0.39997558519241921"/>
        </patternFill>
      </fill>
      <alignment horizontal="center" vertical="center" readingOrder="0"/>
    </dxf>
  </rfmt>
  <rfmt sheetId="1" sqref="OJD43" start="0" length="0">
    <dxf>
      <font>
        <b val="0"/>
        <i/>
        <sz val="10"/>
        <color auto="1"/>
      </font>
      <numFmt numFmtId="30" formatCode="@"/>
      <fill>
        <patternFill patternType="solid">
          <bgColor theme="6" tint="0.39997558519241921"/>
        </patternFill>
      </fill>
      <alignment horizontal="center" vertical="center" readingOrder="0"/>
    </dxf>
  </rfmt>
  <rfmt sheetId="1" sqref="OJE43" start="0" length="0">
    <dxf>
      <font>
        <b val="0"/>
        <i/>
        <sz val="10"/>
        <color auto="1"/>
      </font>
      <numFmt numFmtId="30" formatCode="@"/>
      <fill>
        <patternFill patternType="solid">
          <bgColor theme="6" tint="0.39997558519241921"/>
        </patternFill>
      </fill>
      <alignment horizontal="center" vertical="center" readingOrder="0"/>
    </dxf>
  </rfmt>
  <rfmt sheetId="1" sqref="OJ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J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J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J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J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J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J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J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J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J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J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J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K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K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K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K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KP43" start="0" length="0">
    <dxf>
      <font>
        <b val="0"/>
        <i/>
        <sz val="10"/>
        <color auto="1"/>
      </font>
      <numFmt numFmtId="30" formatCode="@"/>
      <fill>
        <patternFill patternType="solid">
          <bgColor theme="6" tint="0.39997558519241921"/>
        </patternFill>
      </fill>
      <alignment horizontal="center" vertical="center" readingOrder="0"/>
    </dxf>
  </rfmt>
  <rfmt sheetId="1" sqref="OKQ43" start="0" length="0">
    <dxf>
      <font>
        <b val="0"/>
        <i/>
        <sz val="10"/>
        <color auto="1"/>
      </font>
      <numFmt numFmtId="30" formatCode="@"/>
      <fill>
        <patternFill patternType="solid">
          <bgColor theme="6" tint="0.39997558519241921"/>
        </patternFill>
      </fill>
      <alignment horizontal="center" vertical="center" readingOrder="0"/>
    </dxf>
  </rfmt>
  <rfmt sheetId="1" sqref="OKR43" start="0" length="0">
    <dxf>
      <font>
        <b val="0"/>
        <i/>
        <sz val="10"/>
        <color auto="1"/>
      </font>
      <numFmt numFmtId="30" formatCode="@"/>
      <fill>
        <patternFill patternType="solid">
          <bgColor theme="6" tint="0.39997558519241921"/>
        </patternFill>
      </fill>
      <alignment horizontal="center" vertical="center" readingOrder="0"/>
    </dxf>
  </rfmt>
  <rfmt sheetId="1" sqref="OKS43" start="0" length="0">
    <dxf>
      <font>
        <b val="0"/>
        <i/>
        <sz val="10"/>
        <color auto="1"/>
      </font>
      <numFmt numFmtId="30" formatCode="@"/>
      <fill>
        <patternFill patternType="solid">
          <bgColor theme="6" tint="0.39997558519241921"/>
        </patternFill>
      </fill>
      <alignment horizontal="center" vertical="center" readingOrder="0"/>
    </dxf>
  </rfmt>
  <rfmt sheetId="1" sqref="OK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K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K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K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K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K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K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L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L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L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L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M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M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MD43" start="0" length="0">
    <dxf>
      <font>
        <b val="0"/>
        <i/>
        <sz val="10"/>
        <color auto="1"/>
      </font>
      <numFmt numFmtId="30" formatCode="@"/>
      <fill>
        <patternFill patternType="solid">
          <bgColor theme="6" tint="0.39997558519241921"/>
        </patternFill>
      </fill>
      <alignment horizontal="center" vertical="center" readingOrder="0"/>
    </dxf>
  </rfmt>
  <rfmt sheetId="1" sqref="OME43" start="0" length="0">
    <dxf>
      <font>
        <b val="0"/>
        <i/>
        <sz val="10"/>
        <color auto="1"/>
      </font>
      <numFmt numFmtId="30" formatCode="@"/>
      <fill>
        <patternFill patternType="solid">
          <bgColor theme="6" tint="0.39997558519241921"/>
        </patternFill>
      </fill>
      <alignment horizontal="center" vertical="center" readingOrder="0"/>
    </dxf>
  </rfmt>
  <rfmt sheetId="1" sqref="OMF43" start="0" length="0">
    <dxf>
      <font>
        <b val="0"/>
        <i/>
        <sz val="10"/>
        <color auto="1"/>
      </font>
      <numFmt numFmtId="30" formatCode="@"/>
      <fill>
        <patternFill patternType="solid">
          <bgColor theme="6" tint="0.39997558519241921"/>
        </patternFill>
      </fill>
      <alignment horizontal="center" vertical="center" readingOrder="0"/>
    </dxf>
  </rfmt>
  <rfmt sheetId="1" sqref="OMG43" start="0" length="0">
    <dxf>
      <font>
        <b val="0"/>
        <i/>
        <sz val="10"/>
        <color auto="1"/>
      </font>
      <numFmt numFmtId="30" formatCode="@"/>
      <fill>
        <patternFill patternType="solid">
          <bgColor theme="6" tint="0.39997558519241921"/>
        </patternFill>
      </fill>
      <alignment horizontal="center" vertical="center" readingOrder="0"/>
    </dxf>
  </rfmt>
  <rfmt sheetId="1" sqref="OM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M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M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M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M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M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M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M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M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M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M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M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N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N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N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N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N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N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NR43" start="0" length="0">
    <dxf>
      <font>
        <b val="0"/>
        <i/>
        <sz val="10"/>
        <color auto="1"/>
      </font>
      <numFmt numFmtId="30" formatCode="@"/>
      <fill>
        <patternFill patternType="solid">
          <bgColor theme="6" tint="0.39997558519241921"/>
        </patternFill>
      </fill>
      <alignment horizontal="center" vertical="center" readingOrder="0"/>
    </dxf>
  </rfmt>
  <rfmt sheetId="1" sqref="ONS43" start="0" length="0">
    <dxf>
      <font>
        <b val="0"/>
        <i/>
        <sz val="10"/>
        <color auto="1"/>
      </font>
      <numFmt numFmtId="30" formatCode="@"/>
      <fill>
        <patternFill patternType="solid">
          <bgColor theme="6" tint="0.39997558519241921"/>
        </patternFill>
      </fill>
      <alignment horizontal="center" vertical="center" readingOrder="0"/>
    </dxf>
  </rfmt>
  <rfmt sheetId="1" sqref="ONT43" start="0" length="0">
    <dxf>
      <font>
        <b val="0"/>
        <i/>
        <sz val="10"/>
        <color auto="1"/>
      </font>
      <numFmt numFmtId="30" formatCode="@"/>
      <fill>
        <patternFill patternType="solid">
          <bgColor theme="6" tint="0.39997558519241921"/>
        </patternFill>
      </fill>
      <alignment horizontal="center" vertical="center" readingOrder="0"/>
    </dxf>
  </rfmt>
  <rfmt sheetId="1" sqref="ONU43" start="0" length="0">
    <dxf>
      <font>
        <b val="0"/>
        <i/>
        <sz val="10"/>
        <color auto="1"/>
      </font>
      <numFmt numFmtId="30" formatCode="@"/>
      <fill>
        <patternFill patternType="solid">
          <bgColor theme="6" tint="0.39997558519241921"/>
        </patternFill>
      </fill>
      <alignment horizontal="center" vertical="center" readingOrder="0"/>
    </dxf>
  </rfmt>
  <rfmt sheetId="1" sqref="ON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N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N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N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N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O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O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O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O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O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P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P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P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P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P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PF43" start="0" length="0">
    <dxf>
      <font>
        <b val="0"/>
        <i/>
        <sz val="10"/>
        <color auto="1"/>
      </font>
      <numFmt numFmtId="30" formatCode="@"/>
      <fill>
        <patternFill patternType="solid">
          <bgColor theme="6" tint="0.39997558519241921"/>
        </patternFill>
      </fill>
      <alignment horizontal="center" vertical="center" readingOrder="0"/>
    </dxf>
  </rfmt>
  <rfmt sheetId="1" sqref="OPG43" start="0" length="0">
    <dxf>
      <font>
        <b val="0"/>
        <i/>
        <sz val="10"/>
        <color auto="1"/>
      </font>
      <numFmt numFmtId="30" formatCode="@"/>
      <fill>
        <patternFill patternType="solid">
          <bgColor theme="6" tint="0.39997558519241921"/>
        </patternFill>
      </fill>
      <alignment horizontal="center" vertical="center" readingOrder="0"/>
    </dxf>
  </rfmt>
  <rfmt sheetId="1" sqref="OPH43" start="0" length="0">
    <dxf>
      <font>
        <b val="0"/>
        <i/>
        <sz val="10"/>
        <color auto="1"/>
      </font>
      <numFmt numFmtId="30" formatCode="@"/>
      <fill>
        <patternFill patternType="solid">
          <bgColor theme="6" tint="0.39997558519241921"/>
        </patternFill>
      </fill>
      <alignment horizontal="center" vertical="center" readingOrder="0"/>
    </dxf>
  </rfmt>
  <rfmt sheetId="1" sqref="OPI43" start="0" length="0">
    <dxf>
      <font>
        <b val="0"/>
        <i/>
        <sz val="10"/>
        <color auto="1"/>
      </font>
      <numFmt numFmtId="30" formatCode="@"/>
      <fill>
        <patternFill patternType="solid">
          <bgColor theme="6" tint="0.39997558519241921"/>
        </patternFill>
      </fill>
      <alignment horizontal="center" vertical="center" readingOrder="0"/>
    </dxf>
  </rfmt>
  <rfmt sheetId="1" sqref="OP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P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P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P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P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P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P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P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P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P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P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P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P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P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P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P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P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Q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Q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Q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Q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Q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Q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Q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Q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QT43" start="0" length="0">
    <dxf>
      <font>
        <b val="0"/>
        <i/>
        <sz val="10"/>
        <color auto="1"/>
      </font>
      <numFmt numFmtId="30" formatCode="@"/>
      <fill>
        <patternFill patternType="solid">
          <bgColor theme="6" tint="0.39997558519241921"/>
        </patternFill>
      </fill>
      <alignment horizontal="center" vertical="center" readingOrder="0"/>
    </dxf>
  </rfmt>
  <rfmt sheetId="1" sqref="OQU43" start="0" length="0">
    <dxf>
      <font>
        <b val="0"/>
        <i/>
        <sz val="10"/>
        <color auto="1"/>
      </font>
      <numFmt numFmtId="30" formatCode="@"/>
      <fill>
        <patternFill patternType="solid">
          <bgColor theme="6" tint="0.39997558519241921"/>
        </patternFill>
      </fill>
      <alignment horizontal="center" vertical="center" readingOrder="0"/>
    </dxf>
  </rfmt>
  <rfmt sheetId="1" sqref="OQV43" start="0" length="0">
    <dxf>
      <font>
        <b val="0"/>
        <i/>
        <sz val="10"/>
        <color auto="1"/>
      </font>
      <numFmt numFmtId="30" formatCode="@"/>
      <fill>
        <patternFill patternType="solid">
          <bgColor theme="6" tint="0.39997558519241921"/>
        </patternFill>
      </fill>
      <alignment horizontal="center" vertical="center" readingOrder="0"/>
    </dxf>
  </rfmt>
  <rfmt sheetId="1" sqref="OQW43" start="0" length="0">
    <dxf>
      <font>
        <b val="0"/>
        <i/>
        <sz val="10"/>
        <color auto="1"/>
      </font>
      <numFmt numFmtId="30" formatCode="@"/>
      <fill>
        <patternFill patternType="solid">
          <bgColor theme="6" tint="0.39997558519241921"/>
        </patternFill>
      </fill>
      <alignment horizontal="center" vertical="center" readingOrder="0"/>
    </dxf>
  </rfmt>
  <rfmt sheetId="1" sqref="OQ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Q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Q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R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R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R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R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R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R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R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S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SH43" start="0" length="0">
    <dxf>
      <font>
        <b val="0"/>
        <i/>
        <sz val="10"/>
        <color auto="1"/>
      </font>
      <numFmt numFmtId="30" formatCode="@"/>
      <fill>
        <patternFill patternType="solid">
          <bgColor theme="6" tint="0.39997558519241921"/>
        </patternFill>
      </fill>
      <alignment horizontal="center" vertical="center" readingOrder="0"/>
    </dxf>
  </rfmt>
  <rfmt sheetId="1" sqref="OSI43" start="0" length="0">
    <dxf>
      <font>
        <b val="0"/>
        <i/>
        <sz val="10"/>
        <color auto="1"/>
      </font>
      <numFmt numFmtId="30" formatCode="@"/>
      <fill>
        <patternFill patternType="solid">
          <bgColor theme="6" tint="0.39997558519241921"/>
        </patternFill>
      </fill>
      <alignment horizontal="center" vertical="center" readingOrder="0"/>
    </dxf>
  </rfmt>
  <rfmt sheetId="1" sqref="OSJ43" start="0" length="0">
    <dxf>
      <font>
        <b val="0"/>
        <i/>
        <sz val="10"/>
        <color auto="1"/>
      </font>
      <numFmt numFmtId="30" formatCode="@"/>
      <fill>
        <patternFill patternType="solid">
          <bgColor theme="6" tint="0.39997558519241921"/>
        </patternFill>
      </fill>
      <alignment horizontal="center" vertical="center" readingOrder="0"/>
    </dxf>
  </rfmt>
  <rfmt sheetId="1" sqref="OSK43" start="0" length="0">
    <dxf>
      <font>
        <b val="0"/>
        <i/>
        <sz val="10"/>
        <color auto="1"/>
      </font>
      <numFmt numFmtId="30" formatCode="@"/>
      <fill>
        <patternFill patternType="solid">
          <bgColor theme="6" tint="0.39997558519241921"/>
        </patternFill>
      </fill>
      <alignment horizontal="center" vertical="center" readingOrder="0"/>
    </dxf>
  </rfmt>
  <rfmt sheetId="1" sqref="OS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S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S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S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S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S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S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S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S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S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S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S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S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T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T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TV43" start="0" length="0">
    <dxf>
      <font>
        <b val="0"/>
        <i/>
        <sz val="10"/>
        <color auto="1"/>
      </font>
      <numFmt numFmtId="30" formatCode="@"/>
      <fill>
        <patternFill patternType="solid">
          <bgColor theme="6" tint="0.39997558519241921"/>
        </patternFill>
      </fill>
      <alignment horizontal="center" vertical="center" readingOrder="0"/>
    </dxf>
  </rfmt>
  <rfmt sheetId="1" sqref="OTW43" start="0" length="0">
    <dxf>
      <font>
        <b val="0"/>
        <i/>
        <sz val="10"/>
        <color auto="1"/>
      </font>
      <numFmt numFmtId="30" formatCode="@"/>
      <fill>
        <patternFill patternType="solid">
          <bgColor theme="6" tint="0.39997558519241921"/>
        </patternFill>
      </fill>
      <alignment horizontal="center" vertical="center" readingOrder="0"/>
    </dxf>
  </rfmt>
  <rfmt sheetId="1" sqref="OTX43" start="0" length="0">
    <dxf>
      <font>
        <b val="0"/>
        <i/>
        <sz val="10"/>
        <color auto="1"/>
      </font>
      <numFmt numFmtId="30" formatCode="@"/>
      <fill>
        <patternFill patternType="solid">
          <bgColor theme="6" tint="0.39997558519241921"/>
        </patternFill>
      </fill>
      <alignment horizontal="center" vertical="center" readingOrder="0"/>
    </dxf>
  </rfmt>
  <rfmt sheetId="1" sqref="OTY43" start="0" length="0">
    <dxf>
      <font>
        <b val="0"/>
        <i/>
        <sz val="10"/>
        <color auto="1"/>
      </font>
      <numFmt numFmtId="30" formatCode="@"/>
      <fill>
        <patternFill patternType="solid">
          <bgColor theme="6" tint="0.39997558519241921"/>
        </patternFill>
      </fill>
      <alignment horizontal="center" vertical="center" readingOrder="0"/>
    </dxf>
  </rfmt>
  <rfmt sheetId="1" sqref="OT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U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U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U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U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U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U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U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U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U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U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U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U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U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U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U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V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VJ43" start="0" length="0">
    <dxf>
      <font>
        <b val="0"/>
        <i/>
        <sz val="10"/>
        <color auto="1"/>
      </font>
      <numFmt numFmtId="30" formatCode="@"/>
      <fill>
        <patternFill patternType="solid">
          <bgColor theme="6" tint="0.39997558519241921"/>
        </patternFill>
      </fill>
      <alignment horizontal="center" vertical="center" readingOrder="0"/>
    </dxf>
  </rfmt>
  <rfmt sheetId="1" sqref="OVK43" start="0" length="0">
    <dxf>
      <font>
        <b val="0"/>
        <i/>
        <sz val="10"/>
        <color auto="1"/>
      </font>
      <numFmt numFmtId="30" formatCode="@"/>
      <fill>
        <patternFill patternType="solid">
          <bgColor theme="6" tint="0.39997558519241921"/>
        </patternFill>
      </fill>
      <alignment horizontal="center" vertical="center" readingOrder="0"/>
    </dxf>
  </rfmt>
  <rfmt sheetId="1" sqref="OVL43" start="0" length="0">
    <dxf>
      <font>
        <b val="0"/>
        <i/>
        <sz val="10"/>
        <color auto="1"/>
      </font>
      <numFmt numFmtId="30" formatCode="@"/>
      <fill>
        <patternFill patternType="solid">
          <bgColor theme="6" tint="0.39997558519241921"/>
        </patternFill>
      </fill>
      <alignment horizontal="center" vertical="center" readingOrder="0"/>
    </dxf>
  </rfmt>
  <rfmt sheetId="1" sqref="OVM43" start="0" length="0">
    <dxf>
      <font>
        <b val="0"/>
        <i/>
        <sz val="10"/>
        <color auto="1"/>
      </font>
      <numFmt numFmtId="30" formatCode="@"/>
      <fill>
        <patternFill patternType="solid">
          <bgColor theme="6" tint="0.39997558519241921"/>
        </patternFill>
      </fill>
      <alignment horizontal="center" vertical="center" readingOrder="0"/>
    </dxf>
  </rfmt>
  <rfmt sheetId="1" sqref="OV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V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V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V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V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V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V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V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V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V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V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W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W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WX43" start="0" length="0">
    <dxf>
      <font>
        <b val="0"/>
        <i/>
        <sz val="10"/>
        <color auto="1"/>
      </font>
      <numFmt numFmtId="30" formatCode="@"/>
      <fill>
        <patternFill patternType="solid">
          <bgColor theme="6" tint="0.39997558519241921"/>
        </patternFill>
      </fill>
      <alignment horizontal="center" vertical="center" readingOrder="0"/>
    </dxf>
  </rfmt>
  <rfmt sheetId="1" sqref="OWY43" start="0" length="0">
    <dxf>
      <font>
        <b val="0"/>
        <i/>
        <sz val="10"/>
        <color auto="1"/>
      </font>
      <numFmt numFmtId="30" formatCode="@"/>
      <fill>
        <patternFill patternType="solid">
          <bgColor theme="6" tint="0.39997558519241921"/>
        </patternFill>
      </fill>
      <alignment horizontal="center" vertical="center" readingOrder="0"/>
    </dxf>
  </rfmt>
  <rfmt sheetId="1" sqref="OWZ43" start="0" length="0">
    <dxf>
      <font>
        <b val="0"/>
        <i/>
        <sz val="10"/>
        <color auto="1"/>
      </font>
      <numFmt numFmtId="30" formatCode="@"/>
      <fill>
        <patternFill patternType="solid">
          <bgColor theme="6" tint="0.39997558519241921"/>
        </patternFill>
      </fill>
      <alignment horizontal="center" vertical="center" readingOrder="0"/>
    </dxf>
  </rfmt>
  <rfmt sheetId="1" sqref="OXA43" start="0" length="0">
    <dxf>
      <font>
        <b val="0"/>
        <i/>
        <sz val="10"/>
        <color auto="1"/>
      </font>
      <numFmt numFmtId="30" formatCode="@"/>
      <fill>
        <patternFill patternType="solid">
          <bgColor theme="6" tint="0.39997558519241921"/>
        </patternFill>
      </fill>
      <alignment horizontal="center" vertical="center" readingOrder="0"/>
    </dxf>
  </rfmt>
  <rfmt sheetId="1" sqref="OX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X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X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X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X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X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X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X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X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X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X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X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X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X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Y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YL43" start="0" length="0">
    <dxf>
      <font>
        <b val="0"/>
        <i/>
        <sz val="10"/>
        <color auto="1"/>
      </font>
      <numFmt numFmtId="30" formatCode="@"/>
      <fill>
        <patternFill patternType="solid">
          <bgColor theme="6" tint="0.39997558519241921"/>
        </patternFill>
      </fill>
      <alignment horizontal="center" vertical="center" readingOrder="0"/>
    </dxf>
  </rfmt>
  <rfmt sheetId="1" sqref="OYM43" start="0" length="0">
    <dxf>
      <font>
        <b val="0"/>
        <i/>
        <sz val="10"/>
        <color auto="1"/>
      </font>
      <numFmt numFmtId="30" formatCode="@"/>
      <fill>
        <patternFill patternType="solid">
          <bgColor theme="6" tint="0.39997558519241921"/>
        </patternFill>
      </fill>
      <alignment horizontal="center" vertical="center" readingOrder="0"/>
    </dxf>
  </rfmt>
  <rfmt sheetId="1" sqref="OYN43" start="0" length="0">
    <dxf>
      <font>
        <b val="0"/>
        <i/>
        <sz val="10"/>
        <color auto="1"/>
      </font>
      <numFmt numFmtId="30" formatCode="@"/>
      <fill>
        <patternFill patternType="solid">
          <bgColor theme="6" tint="0.39997558519241921"/>
        </patternFill>
      </fill>
      <alignment horizontal="center" vertical="center" readingOrder="0"/>
    </dxf>
  </rfmt>
  <rfmt sheetId="1" sqref="OYO43" start="0" length="0">
    <dxf>
      <font>
        <b val="0"/>
        <i/>
        <sz val="10"/>
        <color auto="1"/>
      </font>
      <numFmt numFmtId="30" formatCode="@"/>
      <fill>
        <patternFill patternType="solid">
          <bgColor theme="6" tint="0.39997558519241921"/>
        </patternFill>
      </fill>
      <alignment horizontal="center" vertical="center" readingOrder="0"/>
    </dxf>
  </rfmt>
  <rfmt sheetId="1" sqref="OY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Y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Y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Y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Y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Y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OY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Y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OY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OY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Y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OZ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Z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OZZ43" start="0" length="0">
    <dxf>
      <font>
        <b val="0"/>
        <i/>
        <sz val="10"/>
        <color auto="1"/>
      </font>
      <numFmt numFmtId="30" formatCode="@"/>
      <fill>
        <patternFill patternType="solid">
          <bgColor theme="6" tint="0.39997558519241921"/>
        </patternFill>
      </fill>
      <alignment horizontal="center" vertical="center" readingOrder="0"/>
    </dxf>
  </rfmt>
  <rfmt sheetId="1" sqref="PAA43" start="0" length="0">
    <dxf>
      <font>
        <b val="0"/>
        <i/>
        <sz val="10"/>
        <color auto="1"/>
      </font>
      <numFmt numFmtId="30" formatCode="@"/>
      <fill>
        <patternFill patternType="solid">
          <bgColor theme="6" tint="0.39997558519241921"/>
        </patternFill>
      </fill>
      <alignment horizontal="center" vertical="center" readingOrder="0"/>
    </dxf>
  </rfmt>
  <rfmt sheetId="1" sqref="PAB43" start="0" length="0">
    <dxf>
      <font>
        <b val="0"/>
        <i/>
        <sz val="10"/>
        <color auto="1"/>
      </font>
      <numFmt numFmtId="30" formatCode="@"/>
      <fill>
        <patternFill patternType="solid">
          <bgColor theme="6" tint="0.39997558519241921"/>
        </patternFill>
      </fill>
      <alignment horizontal="center" vertical="center" readingOrder="0"/>
    </dxf>
  </rfmt>
  <rfmt sheetId="1" sqref="PAC43" start="0" length="0">
    <dxf>
      <font>
        <b val="0"/>
        <i/>
        <sz val="10"/>
        <color auto="1"/>
      </font>
      <numFmt numFmtId="30" formatCode="@"/>
      <fill>
        <patternFill patternType="solid">
          <bgColor theme="6" tint="0.39997558519241921"/>
        </patternFill>
      </fill>
      <alignment horizontal="center" vertical="center" readingOrder="0"/>
    </dxf>
  </rfmt>
  <rfmt sheetId="1" sqref="PA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A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A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A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A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A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A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A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A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A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A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A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B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B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BN43" start="0" length="0">
    <dxf>
      <font>
        <b val="0"/>
        <i/>
        <sz val="10"/>
        <color auto="1"/>
      </font>
      <numFmt numFmtId="30" formatCode="@"/>
      <fill>
        <patternFill patternType="solid">
          <bgColor theme="6" tint="0.39997558519241921"/>
        </patternFill>
      </fill>
      <alignment horizontal="center" vertical="center" readingOrder="0"/>
    </dxf>
  </rfmt>
  <rfmt sheetId="1" sqref="PBO43" start="0" length="0">
    <dxf>
      <font>
        <b val="0"/>
        <i/>
        <sz val="10"/>
        <color auto="1"/>
      </font>
      <numFmt numFmtId="30" formatCode="@"/>
      <fill>
        <patternFill patternType="solid">
          <bgColor theme="6" tint="0.39997558519241921"/>
        </patternFill>
      </fill>
      <alignment horizontal="center" vertical="center" readingOrder="0"/>
    </dxf>
  </rfmt>
  <rfmt sheetId="1" sqref="PBP43" start="0" length="0">
    <dxf>
      <font>
        <b val="0"/>
        <i/>
        <sz val="10"/>
        <color auto="1"/>
      </font>
      <numFmt numFmtId="30" formatCode="@"/>
      <fill>
        <patternFill patternType="solid">
          <bgColor theme="6" tint="0.39997558519241921"/>
        </patternFill>
      </fill>
      <alignment horizontal="center" vertical="center" readingOrder="0"/>
    </dxf>
  </rfmt>
  <rfmt sheetId="1" sqref="PBQ43" start="0" length="0">
    <dxf>
      <font>
        <b val="0"/>
        <i/>
        <sz val="10"/>
        <color auto="1"/>
      </font>
      <numFmt numFmtId="30" formatCode="@"/>
      <fill>
        <patternFill patternType="solid">
          <bgColor theme="6" tint="0.39997558519241921"/>
        </patternFill>
      </fill>
      <alignment horizontal="center" vertical="center" readingOrder="0"/>
    </dxf>
  </rfmt>
  <rfmt sheetId="1" sqref="PB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B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B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B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B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B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B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B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B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C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C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C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DB43" start="0" length="0">
    <dxf>
      <font>
        <b val="0"/>
        <i/>
        <sz val="10"/>
        <color auto="1"/>
      </font>
      <numFmt numFmtId="30" formatCode="@"/>
      <fill>
        <patternFill patternType="solid">
          <bgColor theme="6" tint="0.39997558519241921"/>
        </patternFill>
      </fill>
      <alignment horizontal="center" vertical="center" readingOrder="0"/>
    </dxf>
  </rfmt>
  <rfmt sheetId="1" sqref="PDC43" start="0" length="0">
    <dxf>
      <font>
        <b val="0"/>
        <i/>
        <sz val="10"/>
        <color auto="1"/>
      </font>
      <numFmt numFmtId="30" formatCode="@"/>
      <fill>
        <patternFill patternType="solid">
          <bgColor theme="6" tint="0.39997558519241921"/>
        </patternFill>
      </fill>
      <alignment horizontal="center" vertical="center" readingOrder="0"/>
    </dxf>
  </rfmt>
  <rfmt sheetId="1" sqref="PDD43" start="0" length="0">
    <dxf>
      <font>
        <b val="0"/>
        <i/>
        <sz val="10"/>
        <color auto="1"/>
      </font>
      <numFmt numFmtId="30" formatCode="@"/>
      <fill>
        <patternFill patternType="solid">
          <bgColor theme="6" tint="0.39997558519241921"/>
        </patternFill>
      </fill>
      <alignment horizontal="center" vertical="center" readingOrder="0"/>
    </dxf>
  </rfmt>
  <rfmt sheetId="1" sqref="PDE43" start="0" length="0">
    <dxf>
      <font>
        <b val="0"/>
        <i/>
        <sz val="10"/>
        <color auto="1"/>
      </font>
      <numFmt numFmtId="30" formatCode="@"/>
      <fill>
        <patternFill patternType="solid">
          <bgColor theme="6" tint="0.39997558519241921"/>
        </patternFill>
      </fill>
      <alignment horizontal="center" vertical="center" readingOrder="0"/>
    </dxf>
  </rfmt>
  <rfmt sheetId="1" sqref="PD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D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D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D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D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D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D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D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D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D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D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D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E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E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E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E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EP43" start="0" length="0">
    <dxf>
      <font>
        <b val="0"/>
        <i/>
        <sz val="10"/>
        <color auto="1"/>
      </font>
      <numFmt numFmtId="30" formatCode="@"/>
      <fill>
        <patternFill patternType="solid">
          <bgColor theme="6" tint="0.39997558519241921"/>
        </patternFill>
      </fill>
      <alignment horizontal="center" vertical="center" readingOrder="0"/>
    </dxf>
  </rfmt>
  <rfmt sheetId="1" sqref="PEQ43" start="0" length="0">
    <dxf>
      <font>
        <b val="0"/>
        <i/>
        <sz val="10"/>
        <color auto="1"/>
      </font>
      <numFmt numFmtId="30" formatCode="@"/>
      <fill>
        <patternFill patternType="solid">
          <bgColor theme="6" tint="0.39997558519241921"/>
        </patternFill>
      </fill>
      <alignment horizontal="center" vertical="center" readingOrder="0"/>
    </dxf>
  </rfmt>
  <rfmt sheetId="1" sqref="PER43" start="0" length="0">
    <dxf>
      <font>
        <b val="0"/>
        <i/>
        <sz val="10"/>
        <color auto="1"/>
      </font>
      <numFmt numFmtId="30" formatCode="@"/>
      <fill>
        <patternFill patternType="solid">
          <bgColor theme="6" tint="0.39997558519241921"/>
        </patternFill>
      </fill>
      <alignment horizontal="center" vertical="center" readingOrder="0"/>
    </dxf>
  </rfmt>
  <rfmt sheetId="1" sqref="PES43" start="0" length="0">
    <dxf>
      <font>
        <b val="0"/>
        <i/>
        <sz val="10"/>
        <color auto="1"/>
      </font>
      <numFmt numFmtId="30" formatCode="@"/>
      <fill>
        <patternFill patternType="solid">
          <bgColor theme="6" tint="0.39997558519241921"/>
        </patternFill>
      </fill>
      <alignment horizontal="center" vertical="center" readingOrder="0"/>
    </dxf>
  </rfmt>
  <rfmt sheetId="1" sqref="PE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E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E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E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E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E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E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F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F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F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F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G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G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GD43" start="0" length="0">
    <dxf>
      <font>
        <b val="0"/>
        <i/>
        <sz val="10"/>
        <color auto="1"/>
      </font>
      <numFmt numFmtId="30" formatCode="@"/>
      <fill>
        <patternFill patternType="solid">
          <bgColor theme="6" tint="0.39997558519241921"/>
        </patternFill>
      </fill>
      <alignment horizontal="center" vertical="center" readingOrder="0"/>
    </dxf>
  </rfmt>
  <rfmt sheetId="1" sqref="PGE43" start="0" length="0">
    <dxf>
      <font>
        <b val="0"/>
        <i/>
        <sz val="10"/>
        <color auto="1"/>
      </font>
      <numFmt numFmtId="30" formatCode="@"/>
      <fill>
        <patternFill patternType="solid">
          <bgColor theme="6" tint="0.39997558519241921"/>
        </patternFill>
      </fill>
      <alignment horizontal="center" vertical="center" readingOrder="0"/>
    </dxf>
  </rfmt>
  <rfmt sheetId="1" sqref="PGF43" start="0" length="0">
    <dxf>
      <font>
        <b val="0"/>
        <i/>
        <sz val="10"/>
        <color auto="1"/>
      </font>
      <numFmt numFmtId="30" formatCode="@"/>
      <fill>
        <patternFill patternType="solid">
          <bgColor theme="6" tint="0.39997558519241921"/>
        </patternFill>
      </fill>
      <alignment horizontal="center" vertical="center" readingOrder="0"/>
    </dxf>
  </rfmt>
  <rfmt sheetId="1" sqref="PGG43" start="0" length="0">
    <dxf>
      <font>
        <b val="0"/>
        <i/>
        <sz val="10"/>
        <color auto="1"/>
      </font>
      <numFmt numFmtId="30" formatCode="@"/>
      <fill>
        <patternFill patternType="solid">
          <bgColor theme="6" tint="0.39997558519241921"/>
        </patternFill>
      </fill>
      <alignment horizontal="center" vertical="center" readingOrder="0"/>
    </dxf>
  </rfmt>
  <rfmt sheetId="1" sqref="PG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G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G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G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G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G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G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G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G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G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G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G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H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H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H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H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H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H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HR43" start="0" length="0">
    <dxf>
      <font>
        <b val="0"/>
        <i/>
        <sz val="10"/>
        <color auto="1"/>
      </font>
      <numFmt numFmtId="30" formatCode="@"/>
      <fill>
        <patternFill patternType="solid">
          <bgColor theme="6" tint="0.39997558519241921"/>
        </patternFill>
      </fill>
      <alignment horizontal="center" vertical="center" readingOrder="0"/>
    </dxf>
  </rfmt>
  <rfmt sheetId="1" sqref="PHS43" start="0" length="0">
    <dxf>
      <font>
        <b val="0"/>
        <i/>
        <sz val="10"/>
        <color auto="1"/>
      </font>
      <numFmt numFmtId="30" formatCode="@"/>
      <fill>
        <patternFill patternType="solid">
          <bgColor theme="6" tint="0.39997558519241921"/>
        </patternFill>
      </fill>
      <alignment horizontal="center" vertical="center" readingOrder="0"/>
    </dxf>
  </rfmt>
  <rfmt sheetId="1" sqref="PHT43" start="0" length="0">
    <dxf>
      <font>
        <b val="0"/>
        <i/>
        <sz val="10"/>
        <color auto="1"/>
      </font>
      <numFmt numFmtId="30" formatCode="@"/>
      <fill>
        <patternFill patternType="solid">
          <bgColor theme="6" tint="0.39997558519241921"/>
        </patternFill>
      </fill>
      <alignment horizontal="center" vertical="center" readingOrder="0"/>
    </dxf>
  </rfmt>
  <rfmt sheetId="1" sqref="PHU43" start="0" length="0">
    <dxf>
      <font>
        <b val="0"/>
        <i/>
        <sz val="10"/>
        <color auto="1"/>
      </font>
      <numFmt numFmtId="30" formatCode="@"/>
      <fill>
        <patternFill patternType="solid">
          <bgColor theme="6" tint="0.39997558519241921"/>
        </patternFill>
      </fill>
      <alignment horizontal="center" vertical="center" readingOrder="0"/>
    </dxf>
  </rfmt>
  <rfmt sheetId="1" sqref="PH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H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H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H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H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I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I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I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I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I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J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J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J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J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J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JF43" start="0" length="0">
    <dxf>
      <font>
        <b val="0"/>
        <i/>
        <sz val="10"/>
        <color auto="1"/>
      </font>
      <numFmt numFmtId="30" formatCode="@"/>
      <fill>
        <patternFill patternType="solid">
          <bgColor theme="6" tint="0.39997558519241921"/>
        </patternFill>
      </fill>
      <alignment horizontal="center" vertical="center" readingOrder="0"/>
    </dxf>
  </rfmt>
  <rfmt sheetId="1" sqref="PJG43" start="0" length="0">
    <dxf>
      <font>
        <b val="0"/>
        <i/>
        <sz val="10"/>
        <color auto="1"/>
      </font>
      <numFmt numFmtId="30" formatCode="@"/>
      <fill>
        <patternFill patternType="solid">
          <bgColor theme="6" tint="0.39997558519241921"/>
        </patternFill>
      </fill>
      <alignment horizontal="center" vertical="center" readingOrder="0"/>
    </dxf>
  </rfmt>
  <rfmt sheetId="1" sqref="PJH43" start="0" length="0">
    <dxf>
      <font>
        <b val="0"/>
        <i/>
        <sz val="10"/>
        <color auto="1"/>
      </font>
      <numFmt numFmtId="30" formatCode="@"/>
      <fill>
        <patternFill patternType="solid">
          <bgColor theme="6" tint="0.39997558519241921"/>
        </patternFill>
      </fill>
      <alignment horizontal="center" vertical="center" readingOrder="0"/>
    </dxf>
  </rfmt>
  <rfmt sheetId="1" sqref="PJI43" start="0" length="0">
    <dxf>
      <font>
        <b val="0"/>
        <i/>
        <sz val="10"/>
        <color auto="1"/>
      </font>
      <numFmt numFmtId="30" formatCode="@"/>
      <fill>
        <patternFill patternType="solid">
          <bgColor theme="6" tint="0.39997558519241921"/>
        </patternFill>
      </fill>
      <alignment horizontal="center" vertical="center" readingOrder="0"/>
    </dxf>
  </rfmt>
  <rfmt sheetId="1" sqref="PJ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J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J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J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J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J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J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J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J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J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J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J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J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J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J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J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J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K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K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K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K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K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K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K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K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KT43" start="0" length="0">
    <dxf>
      <font>
        <b val="0"/>
        <i/>
        <sz val="10"/>
        <color auto="1"/>
      </font>
      <numFmt numFmtId="30" formatCode="@"/>
      <fill>
        <patternFill patternType="solid">
          <bgColor theme="6" tint="0.39997558519241921"/>
        </patternFill>
      </fill>
      <alignment horizontal="center" vertical="center" readingOrder="0"/>
    </dxf>
  </rfmt>
  <rfmt sheetId="1" sqref="PKU43" start="0" length="0">
    <dxf>
      <font>
        <b val="0"/>
        <i/>
        <sz val="10"/>
        <color auto="1"/>
      </font>
      <numFmt numFmtId="30" formatCode="@"/>
      <fill>
        <patternFill patternType="solid">
          <bgColor theme="6" tint="0.39997558519241921"/>
        </patternFill>
      </fill>
      <alignment horizontal="center" vertical="center" readingOrder="0"/>
    </dxf>
  </rfmt>
  <rfmt sheetId="1" sqref="PKV43" start="0" length="0">
    <dxf>
      <font>
        <b val="0"/>
        <i/>
        <sz val="10"/>
        <color auto="1"/>
      </font>
      <numFmt numFmtId="30" formatCode="@"/>
      <fill>
        <patternFill patternType="solid">
          <bgColor theme="6" tint="0.39997558519241921"/>
        </patternFill>
      </fill>
      <alignment horizontal="center" vertical="center" readingOrder="0"/>
    </dxf>
  </rfmt>
  <rfmt sheetId="1" sqref="PKW43" start="0" length="0">
    <dxf>
      <font>
        <b val="0"/>
        <i/>
        <sz val="10"/>
        <color auto="1"/>
      </font>
      <numFmt numFmtId="30" formatCode="@"/>
      <fill>
        <patternFill patternType="solid">
          <bgColor theme="6" tint="0.39997558519241921"/>
        </patternFill>
      </fill>
      <alignment horizontal="center" vertical="center" readingOrder="0"/>
    </dxf>
  </rfmt>
  <rfmt sheetId="1" sqref="PK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K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K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L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L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L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L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L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L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L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M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MH43" start="0" length="0">
    <dxf>
      <font>
        <b val="0"/>
        <i/>
        <sz val="10"/>
        <color auto="1"/>
      </font>
      <numFmt numFmtId="30" formatCode="@"/>
      <fill>
        <patternFill patternType="solid">
          <bgColor theme="6" tint="0.39997558519241921"/>
        </patternFill>
      </fill>
      <alignment horizontal="center" vertical="center" readingOrder="0"/>
    </dxf>
  </rfmt>
  <rfmt sheetId="1" sqref="PMI43" start="0" length="0">
    <dxf>
      <font>
        <b val="0"/>
        <i/>
        <sz val="10"/>
        <color auto="1"/>
      </font>
      <numFmt numFmtId="30" formatCode="@"/>
      <fill>
        <patternFill patternType="solid">
          <bgColor theme="6" tint="0.39997558519241921"/>
        </patternFill>
      </fill>
      <alignment horizontal="center" vertical="center" readingOrder="0"/>
    </dxf>
  </rfmt>
  <rfmt sheetId="1" sqref="PMJ43" start="0" length="0">
    <dxf>
      <font>
        <b val="0"/>
        <i/>
        <sz val="10"/>
        <color auto="1"/>
      </font>
      <numFmt numFmtId="30" formatCode="@"/>
      <fill>
        <patternFill patternType="solid">
          <bgColor theme="6" tint="0.39997558519241921"/>
        </patternFill>
      </fill>
      <alignment horizontal="center" vertical="center" readingOrder="0"/>
    </dxf>
  </rfmt>
  <rfmt sheetId="1" sqref="PMK43" start="0" length="0">
    <dxf>
      <font>
        <b val="0"/>
        <i/>
        <sz val="10"/>
        <color auto="1"/>
      </font>
      <numFmt numFmtId="30" formatCode="@"/>
      <fill>
        <patternFill patternType="solid">
          <bgColor theme="6" tint="0.39997558519241921"/>
        </patternFill>
      </fill>
      <alignment horizontal="center" vertical="center" readingOrder="0"/>
    </dxf>
  </rfmt>
  <rfmt sheetId="1" sqref="PM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M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M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M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M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M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M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M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M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M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M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M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M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N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N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NV43" start="0" length="0">
    <dxf>
      <font>
        <b val="0"/>
        <i/>
        <sz val="10"/>
        <color auto="1"/>
      </font>
      <numFmt numFmtId="30" formatCode="@"/>
      <fill>
        <patternFill patternType="solid">
          <bgColor theme="6" tint="0.39997558519241921"/>
        </patternFill>
      </fill>
      <alignment horizontal="center" vertical="center" readingOrder="0"/>
    </dxf>
  </rfmt>
  <rfmt sheetId="1" sqref="PNW43" start="0" length="0">
    <dxf>
      <font>
        <b val="0"/>
        <i/>
        <sz val="10"/>
        <color auto="1"/>
      </font>
      <numFmt numFmtId="30" formatCode="@"/>
      <fill>
        <patternFill patternType="solid">
          <bgColor theme="6" tint="0.39997558519241921"/>
        </patternFill>
      </fill>
      <alignment horizontal="center" vertical="center" readingOrder="0"/>
    </dxf>
  </rfmt>
  <rfmt sheetId="1" sqref="PNX43" start="0" length="0">
    <dxf>
      <font>
        <b val="0"/>
        <i/>
        <sz val="10"/>
        <color auto="1"/>
      </font>
      <numFmt numFmtId="30" formatCode="@"/>
      <fill>
        <patternFill patternType="solid">
          <bgColor theme="6" tint="0.39997558519241921"/>
        </patternFill>
      </fill>
      <alignment horizontal="center" vertical="center" readingOrder="0"/>
    </dxf>
  </rfmt>
  <rfmt sheetId="1" sqref="PNY43" start="0" length="0">
    <dxf>
      <font>
        <b val="0"/>
        <i/>
        <sz val="10"/>
        <color auto="1"/>
      </font>
      <numFmt numFmtId="30" formatCode="@"/>
      <fill>
        <patternFill patternType="solid">
          <bgColor theme="6" tint="0.39997558519241921"/>
        </patternFill>
      </fill>
      <alignment horizontal="center" vertical="center" readingOrder="0"/>
    </dxf>
  </rfmt>
  <rfmt sheetId="1" sqref="PN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O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O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O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O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O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O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O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O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O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O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O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O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O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O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O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P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PJ43" start="0" length="0">
    <dxf>
      <font>
        <b val="0"/>
        <i/>
        <sz val="10"/>
        <color auto="1"/>
      </font>
      <numFmt numFmtId="30" formatCode="@"/>
      <fill>
        <patternFill patternType="solid">
          <bgColor theme="6" tint="0.39997558519241921"/>
        </patternFill>
      </fill>
      <alignment horizontal="center" vertical="center" readingOrder="0"/>
    </dxf>
  </rfmt>
  <rfmt sheetId="1" sqref="PPK43" start="0" length="0">
    <dxf>
      <font>
        <b val="0"/>
        <i/>
        <sz val="10"/>
        <color auto="1"/>
      </font>
      <numFmt numFmtId="30" formatCode="@"/>
      <fill>
        <patternFill patternType="solid">
          <bgColor theme="6" tint="0.39997558519241921"/>
        </patternFill>
      </fill>
      <alignment horizontal="center" vertical="center" readingOrder="0"/>
    </dxf>
  </rfmt>
  <rfmt sheetId="1" sqref="PPL43" start="0" length="0">
    <dxf>
      <font>
        <b val="0"/>
        <i/>
        <sz val="10"/>
        <color auto="1"/>
      </font>
      <numFmt numFmtId="30" formatCode="@"/>
      <fill>
        <patternFill patternType="solid">
          <bgColor theme="6" tint="0.39997558519241921"/>
        </patternFill>
      </fill>
      <alignment horizontal="center" vertical="center" readingOrder="0"/>
    </dxf>
  </rfmt>
  <rfmt sheetId="1" sqref="PPM43" start="0" length="0">
    <dxf>
      <font>
        <b val="0"/>
        <i/>
        <sz val="10"/>
        <color auto="1"/>
      </font>
      <numFmt numFmtId="30" formatCode="@"/>
      <fill>
        <patternFill patternType="solid">
          <bgColor theme="6" tint="0.39997558519241921"/>
        </patternFill>
      </fill>
      <alignment horizontal="center" vertical="center" readingOrder="0"/>
    </dxf>
  </rfmt>
  <rfmt sheetId="1" sqref="PP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P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P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P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P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P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P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P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P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P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P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Q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Q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QX43" start="0" length="0">
    <dxf>
      <font>
        <b val="0"/>
        <i/>
        <sz val="10"/>
        <color auto="1"/>
      </font>
      <numFmt numFmtId="30" formatCode="@"/>
      <fill>
        <patternFill patternType="solid">
          <bgColor theme="6" tint="0.39997558519241921"/>
        </patternFill>
      </fill>
      <alignment horizontal="center" vertical="center" readingOrder="0"/>
    </dxf>
  </rfmt>
  <rfmt sheetId="1" sqref="PQY43" start="0" length="0">
    <dxf>
      <font>
        <b val="0"/>
        <i/>
        <sz val="10"/>
        <color auto="1"/>
      </font>
      <numFmt numFmtId="30" formatCode="@"/>
      <fill>
        <patternFill patternType="solid">
          <bgColor theme="6" tint="0.39997558519241921"/>
        </patternFill>
      </fill>
      <alignment horizontal="center" vertical="center" readingOrder="0"/>
    </dxf>
  </rfmt>
  <rfmt sheetId="1" sqref="PQZ43" start="0" length="0">
    <dxf>
      <font>
        <b val="0"/>
        <i/>
        <sz val="10"/>
        <color auto="1"/>
      </font>
      <numFmt numFmtId="30" formatCode="@"/>
      <fill>
        <patternFill patternType="solid">
          <bgColor theme="6" tint="0.39997558519241921"/>
        </patternFill>
      </fill>
      <alignment horizontal="center" vertical="center" readingOrder="0"/>
    </dxf>
  </rfmt>
  <rfmt sheetId="1" sqref="PRA43" start="0" length="0">
    <dxf>
      <font>
        <b val="0"/>
        <i/>
        <sz val="10"/>
        <color auto="1"/>
      </font>
      <numFmt numFmtId="30" formatCode="@"/>
      <fill>
        <patternFill patternType="solid">
          <bgColor theme="6" tint="0.39997558519241921"/>
        </patternFill>
      </fill>
      <alignment horizontal="center" vertical="center" readingOrder="0"/>
    </dxf>
  </rfmt>
  <rfmt sheetId="1" sqref="PR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R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R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R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R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R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R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R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R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R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R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R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R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R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S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SL43" start="0" length="0">
    <dxf>
      <font>
        <b val="0"/>
        <i/>
        <sz val="10"/>
        <color auto="1"/>
      </font>
      <numFmt numFmtId="30" formatCode="@"/>
      <fill>
        <patternFill patternType="solid">
          <bgColor theme="6" tint="0.39997558519241921"/>
        </patternFill>
      </fill>
      <alignment horizontal="center" vertical="center" readingOrder="0"/>
    </dxf>
  </rfmt>
  <rfmt sheetId="1" sqref="PSM43" start="0" length="0">
    <dxf>
      <font>
        <b val="0"/>
        <i/>
        <sz val="10"/>
        <color auto="1"/>
      </font>
      <numFmt numFmtId="30" formatCode="@"/>
      <fill>
        <patternFill patternType="solid">
          <bgColor theme="6" tint="0.39997558519241921"/>
        </patternFill>
      </fill>
      <alignment horizontal="center" vertical="center" readingOrder="0"/>
    </dxf>
  </rfmt>
  <rfmt sheetId="1" sqref="PSN43" start="0" length="0">
    <dxf>
      <font>
        <b val="0"/>
        <i/>
        <sz val="10"/>
        <color auto="1"/>
      </font>
      <numFmt numFmtId="30" formatCode="@"/>
      <fill>
        <patternFill patternType="solid">
          <bgColor theme="6" tint="0.39997558519241921"/>
        </patternFill>
      </fill>
      <alignment horizontal="center" vertical="center" readingOrder="0"/>
    </dxf>
  </rfmt>
  <rfmt sheetId="1" sqref="PSO43" start="0" length="0">
    <dxf>
      <font>
        <b val="0"/>
        <i/>
        <sz val="10"/>
        <color auto="1"/>
      </font>
      <numFmt numFmtId="30" formatCode="@"/>
      <fill>
        <patternFill patternType="solid">
          <bgColor theme="6" tint="0.39997558519241921"/>
        </patternFill>
      </fill>
      <alignment horizontal="center" vertical="center" readingOrder="0"/>
    </dxf>
  </rfmt>
  <rfmt sheetId="1" sqref="PS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S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S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S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S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S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S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S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S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S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S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T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T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TZ43" start="0" length="0">
    <dxf>
      <font>
        <b val="0"/>
        <i/>
        <sz val="10"/>
        <color auto="1"/>
      </font>
      <numFmt numFmtId="30" formatCode="@"/>
      <fill>
        <patternFill patternType="solid">
          <bgColor theme="6" tint="0.39997558519241921"/>
        </patternFill>
      </fill>
      <alignment horizontal="center" vertical="center" readingOrder="0"/>
    </dxf>
  </rfmt>
  <rfmt sheetId="1" sqref="PUA43" start="0" length="0">
    <dxf>
      <font>
        <b val="0"/>
        <i/>
        <sz val="10"/>
        <color auto="1"/>
      </font>
      <numFmt numFmtId="30" formatCode="@"/>
      <fill>
        <patternFill patternType="solid">
          <bgColor theme="6" tint="0.39997558519241921"/>
        </patternFill>
      </fill>
      <alignment horizontal="center" vertical="center" readingOrder="0"/>
    </dxf>
  </rfmt>
  <rfmt sheetId="1" sqref="PUB43" start="0" length="0">
    <dxf>
      <font>
        <b val="0"/>
        <i/>
        <sz val="10"/>
        <color auto="1"/>
      </font>
      <numFmt numFmtId="30" formatCode="@"/>
      <fill>
        <patternFill patternType="solid">
          <bgColor theme="6" tint="0.39997558519241921"/>
        </patternFill>
      </fill>
      <alignment horizontal="center" vertical="center" readingOrder="0"/>
    </dxf>
  </rfmt>
  <rfmt sheetId="1" sqref="PUC43" start="0" length="0">
    <dxf>
      <font>
        <b val="0"/>
        <i/>
        <sz val="10"/>
        <color auto="1"/>
      </font>
      <numFmt numFmtId="30" formatCode="@"/>
      <fill>
        <patternFill patternType="solid">
          <bgColor theme="6" tint="0.39997558519241921"/>
        </patternFill>
      </fill>
      <alignment horizontal="center" vertical="center" readingOrder="0"/>
    </dxf>
  </rfmt>
  <rfmt sheetId="1" sqref="PU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U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U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U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U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U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U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U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U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U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U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U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V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V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VN43" start="0" length="0">
    <dxf>
      <font>
        <b val="0"/>
        <i/>
        <sz val="10"/>
        <color auto="1"/>
      </font>
      <numFmt numFmtId="30" formatCode="@"/>
      <fill>
        <patternFill patternType="solid">
          <bgColor theme="6" tint="0.39997558519241921"/>
        </patternFill>
      </fill>
      <alignment horizontal="center" vertical="center" readingOrder="0"/>
    </dxf>
  </rfmt>
  <rfmt sheetId="1" sqref="PVO43" start="0" length="0">
    <dxf>
      <font>
        <b val="0"/>
        <i/>
        <sz val="10"/>
        <color auto="1"/>
      </font>
      <numFmt numFmtId="30" formatCode="@"/>
      <fill>
        <patternFill patternType="solid">
          <bgColor theme="6" tint="0.39997558519241921"/>
        </patternFill>
      </fill>
      <alignment horizontal="center" vertical="center" readingOrder="0"/>
    </dxf>
  </rfmt>
  <rfmt sheetId="1" sqref="PVP43" start="0" length="0">
    <dxf>
      <font>
        <b val="0"/>
        <i/>
        <sz val="10"/>
        <color auto="1"/>
      </font>
      <numFmt numFmtId="30" formatCode="@"/>
      <fill>
        <patternFill patternType="solid">
          <bgColor theme="6" tint="0.39997558519241921"/>
        </patternFill>
      </fill>
      <alignment horizontal="center" vertical="center" readingOrder="0"/>
    </dxf>
  </rfmt>
  <rfmt sheetId="1" sqref="PVQ43" start="0" length="0">
    <dxf>
      <font>
        <b val="0"/>
        <i/>
        <sz val="10"/>
        <color auto="1"/>
      </font>
      <numFmt numFmtId="30" formatCode="@"/>
      <fill>
        <patternFill patternType="solid">
          <bgColor theme="6" tint="0.39997558519241921"/>
        </patternFill>
      </fill>
      <alignment horizontal="center" vertical="center" readingOrder="0"/>
    </dxf>
  </rfmt>
  <rfmt sheetId="1" sqref="PV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V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V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V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V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V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V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V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V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W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W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W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XB43" start="0" length="0">
    <dxf>
      <font>
        <b val="0"/>
        <i/>
        <sz val="10"/>
        <color auto="1"/>
      </font>
      <numFmt numFmtId="30" formatCode="@"/>
      <fill>
        <patternFill patternType="solid">
          <bgColor theme="6" tint="0.39997558519241921"/>
        </patternFill>
      </fill>
      <alignment horizontal="center" vertical="center" readingOrder="0"/>
    </dxf>
  </rfmt>
  <rfmt sheetId="1" sqref="PXC43" start="0" length="0">
    <dxf>
      <font>
        <b val="0"/>
        <i/>
        <sz val="10"/>
        <color auto="1"/>
      </font>
      <numFmt numFmtId="30" formatCode="@"/>
      <fill>
        <patternFill patternType="solid">
          <bgColor theme="6" tint="0.39997558519241921"/>
        </patternFill>
      </fill>
      <alignment horizontal="center" vertical="center" readingOrder="0"/>
    </dxf>
  </rfmt>
  <rfmt sheetId="1" sqref="PXD43" start="0" length="0">
    <dxf>
      <font>
        <b val="0"/>
        <i/>
        <sz val="10"/>
        <color auto="1"/>
      </font>
      <numFmt numFmtId="30" formatCode="@"/>
      <fill>
        <patternFill patternType="solid">
          <bgColor theme="6" tint="0.39997558519241921"/>
        </patternFill>
      </fill>
      <alignment horizontal="center" vertical="center" readingOrder="0"/>
    </dxf>
  </rfmt>
  <rfmt sheetId="1" sqref="PXE43" start="0" length="0">
    <dxf>
      <font>
        <b val="0"/>
        <i/>
        <sz val="10"/>
        <color auto="1"/>
      </font>
      <numFmt numFmtId="30" formatCode="@"/>
      <fill>
        <patternFill patternType="solid">
          <bgColor theme="6" tint="0.39997558519241921"/>
        </patternFill>
      </fill>
      <alignment horizontal="center" vertical="center" readingOrder="0"/>
    </dxf>
  </rfmt>
  <rfmt sheetId="1" sqref="PX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X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X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X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X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X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X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X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X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X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X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X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Y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Y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Y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Y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YP43" start="0" length="0">
    <dxf>
      <font>
        <b val="0"/>
        <i/>
        <sz val="10"/>
        <color auto="1"/>
      </font>
      <numFmt numFmtId="30" formatCode="@"/>
      <fill>
        <patternFill patternType="solid">
          <bgColor theme="6" tint="0.39997558519241921"/>
        </patternFill>
      </fill>
      <alignment horizontal="center" vertical="center" readingOrder="0"/>
    </dxf>
  </rfmt>
  <rfmt sheetId="1" sqref="PYQ43" start="0" length="0">
    <dxf>
      <font>
        <b val="0"/>
        <i/>
        <sz val="10"/>
        <color auto="1"/>
      </font>
      <numFmt numFmtId="30" formatCode="@"/>
      <fill>
        <patternFill patternType="solid">
          <bgColor theme="6" tint="0.39997558519241921"/>
        </patternFill>
      </fill>
      <alignment horizontal="center" vertical="center" readingOrder="0"/>
    </dxf>
  </rfmt>
  <rfmt sheetId="1" sqref="PYR43" start="0" length="0">
    <dxf>
      <font>
        <b val="0"/>
        <i/>
        <sz val="10"/>
        <color auto="1"/>
      </font>
      <numFmt numFmtId="30" formatCode="@"/>
      <fill>
        <patternFill patternType="solid">
          <bgColor theme="6" tint="0.39997558519241921"/>
        </patternFill>
      </fill>
      <alignment horizontal="center" vertical="center" readingOrder="0"/>
    </dxf>
  </rfmt>
  <rfmt sheetId="1" sqref="PYS43" start="0" length="0">
    <dxf>
      <font>
        <b val="0"/>
        <i/>
        <sz val="10"/>
        <color auto="1"/>
      </font>
      <numFmt numFmtId="30" formatCode="@"/>
      <fill>
        <patternFill patternType="solid">
          <bgColor theme="6" tint="0.39997558519241921"/>
        </patternFill>
      </fill>
      <alignment horizontal="center" vertical="center" readingOrder="0"/>
    </dxf>
  </rfmt>
  <rfmt sheetId="1" sqref="PY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Y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Y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Y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PY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Y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PY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PZ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PZ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Z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PZ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A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A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AD43" start="0" length="0">
    <dxf>
      <font>
        <b val="0"/>
        <i/>
        <sz val="10"/>
        <color auto="1"/>
      </font>
      <numFmt numFmtId="30" formatCode="@"/>
      <fill>
        <patternFill patternType="solid">
          <bgColor theme="6" tint="0.39997558519241921"/>
        </patternFill>
      </fill>
      <alignment horizontal="center" vertical="center" readingOrder="0"/>
    </dxf>
  </rfmt>
  <rfmt sheetId="1" sqref="QAE43" start="0" length="0">
    <dxf>
      <font>
        <b val="0"/>
        <i/>
        <sz val="10"/>
        <color auto="1"/>
      </font>
      <numFmt numFmtId="30" formatCode="@"/>
      <fill>
        <patternFill patternType="solid">
          <bgColor theme="6" tint="0.39997558519241921"/>
        </patternFill>
      </fill>
      <alignment horizontal="center" vertical="center" readingOrder="0"/>
    </dxf>
  </rfmt>
  <rfmt sheetId="1" sqref="QAF43" start="0" length="0">
    <dxf>
      <font>
        <b val="0"/>
        <i/>
        <sz val="10"/>
        <color auto="1"/>
      </font>
      <numFmt numFmtId="30" formatCode="@"/>
      <fill>
        <patternFill patternType="solid">
          <bgColor theme="6" tint="0.39997558519241921"/>
        </patternFill>
      </fill>
      <alignment horizontal="center" vertical="center" readingOrder="0"/>
    </dxf>
  </rfmt>
  <rfmt sheetId="1" sqref="QAG43" start="0" length="0">
    <dxf>
      <font>
        <b val="0"/>
        <i/>
        <sz val="10"/>
        <color auto="1"/>
      </font>
      <numFmt numFmtId="30" formatCode="@"/>
      <fill>
        <patternFill patternType="solid">
          <bgColor theme="6" tint="0.39997558519241921"/>
        </patternFill>
      </fill>
      <alignment horizontal="center" vertical="center" readingOrder="0"/>
    </dxf>
  </rfmt>
  <rfmt sheetId="1" sqref="QA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A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A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A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A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A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A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A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A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A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A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A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B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B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B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B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B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B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BR43" start="0" length="0">
    <dxf>
      <font>
        <b val="0"/>
        <i/>
        <sz val="10"/>
        <color auto="1"/>
      </font>
      <numFmt numFmtId="30" formatCode="@"/>
      <fill>
        <patternFill patternType="solid">
          <bgColor theme="6" tint="0.39997558519241921"/>
        </patternFill>
      </fill>
      <alignment horizontal="center" vertical="center" readingOrder="0"/>
    </dxf>
  </rfmt>
  <rfmt sheetId="1" sqref="QBS43" start="0" length="0">
    <dxf>
      <font>
        <b val="0"/>
        <i/>
        <sz val="10"/>
        <color auto="1"/>
      </font>
      <numFmt numFmtId="30" formatCode="@"/>
      <fill>
        <patternFill patternType="solid">
          <bgColor theme="6" tint="0.39997558519241921"/>
        </patternFill>
      </fill>
      <alignment horizontal="center" vertical="center" readingOrder="0"/>
    </dxf>
  </rfmt>
  <rfmt sheetId="1" sqref="QBT43" start="0" length="0">
    <dxf>
      <font>
        <b val="0"/>
        <i/>
        <sz val="10"/>
        <color auto="1"/>
      </font>
      <numFmt numFmtId="30" formatCode="@"/>
      <fill>
        <patternFill patternType="solid">
          <bgColor theme="6" tint="0.39997558519241921"/>
        </patternFill>
      </fill>
      <alignment horizontal="center" vertical="center" readingOrder="0"/>
    </dxf>
  </rfmt>
  <rfmt sheetId="1" sqref="QBU43" start="0" length="0">
    <dxf>
      <font>
        <b val="0"/>
        <i/>
        <sz val="10"/>
        <color auto="1"/>
      </font>
      <numFmt numFmtId="30" formatCode="@"/>
      <fill>
        <patternFill patternType="solid">
          <bgColor theme="6" tint="0.39997558519241921"/>
        </patternFill>
      </fill>
      <alignment horizontal="center" vertical="center" readingOrder="0"/>
    </dxf>
  </rfmt>
  <rfmt sheetId="1" sqref="QB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B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B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B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B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C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C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C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C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C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D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D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D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D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D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DF43" start="0" length="0">
    <dxf>
      <font>
        <b val="0"/>
        <i/>
        <sz val="10"/>
        <color auto="1"/>
      </font>
      <numFmt numFmtId="30" formatCode="@"/>
      <fill>
        <patternFill patternType="solid">
          <bgColor theme="6" tint="0.39997558519241921"/>
        </patternFill>
      </fill>
      <alignment horizontal="center" vertical="center" readingOrder="0"/>
    </dxf>
  </rfmt>
  <rfmt sheetId="1" sqref="QDG43" start="0" length="0">
    <dxf>
      <font>
        <b val="0"/>
        <i/>
        <sz val="10"/>
        <color auto="1"/>
      </font>
      <numFmt numFmtId="30" formatCode="@"/>
      <fill>
        <patternFill patternType="solid">
          <bgColor theme="6" tint="0.39997558519241921"/>
        </patternFill>
      </fill>
      <alignment horizontal="center" vertical="center" readingOrder="0"/>
    </dxf>
  </rfmt>
  <rfmt sheetId="1" sqref="QDH43" start="0" length="0">
    <dxf>
      <font>
        <b val="0"/>
        <i/>
        <sz val="10"/>
        <color auto="1"/>
      </font>
      <numFmt numFmtId="30" formatCode="@"/>
      <fill>
        <patternFill patternType="solid">
          <bgColor theme="6" tint="0.39997558519241921"/>
        </patternFill>
      </fill>
      <alignment horizontal="center" vertical="center" readingOrder="0"/>
    </dxf>
  </rfmt>
  <rfmt sheetId="1" sqref="QDI43" start="0" length="0">
    <dxf>
      <font>
        <b val="0"/>
        <i/>
        <sz val="10"/>
        <color auto="1"/>
      </font>
      <numFmt numFmtId="30" formatCode="@"/>
      <fill>
        <patternFill patternType="solid">
          <bgColor theme="6" tint="0.39997558519241921"/>
        </patternFill>
      </fill>
      <alignment horizontal="center" vertical="center" readingOrder="0"/>
    </dxf>
  </rfmt>
  <rfmt sheetId="1" sqref="QD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D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D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D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D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D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D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D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D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D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D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D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D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D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D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D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D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E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E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E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E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E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E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E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E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ET43" start="0" length="0">
    <dxf>
      <font>
        <b val="0"/>
        <i/>
        <sz val="10"/>
        <color auto="1"/>
      </font>
      <numFmt numFmtId="30" formatCode="@"/>
      <fill>
        <patternFill patternType="solid">
          <bgColor theme="6" tint="0.39997558519241921"/>
        </patternFill>
      </fill>
      <alignment horizontal="center" vertical="center" readingOrder="0"/>
    </dxf>
  </rfmt>
  <rfmt sheetId="1" sqref="QEU43" start="0" length="0">
    <dxf>
      <font>
        <b val="0"/>
        <i/>
        <sz val="10"/>
        <color auto="1"/>
      </font>
      <numFmt numFmtId="30" formatCode="@"/>
      <fill>
        <patternFill patternType="solid">
          <bgColor theme="6" tint="0.39997558519241921"/>
        </patternFill>
      </fill>
      <alignment horizontal="center" vertical="center" readingOrder="0"/>
    </dxf>
  </rfmt>
  <rfmt sheetId="1" sqref="QEV43" start="0" length="0">
    <dxf>
      <font>
        <b val="0"/>
        <i/>
        <sz val="10"/>
        <color auto="1"/>
      </font>
      <numFmt numFmtId="30" formatCode="@"/>
      <fill>
        <patternFill patternType="solid">
          <bgColor theme="6" tint="0.39997558519241921"/>
        </patternFill>
      </fill>
      <alignment horizontal="center" vertical="center" readingOrder="0"/>
    </dxf>
  </rfmt>
  <rfmt sheetId="1" sqref="QEW43" start="0" length="0">
    <dxf>
      <font>
        <b val="0"/>
        <i/>
        <sz val="10"/>
        <color auto="1"/>
      </font>
      <numFmt numFmtId="30" formatCode="@"/>
      <fill>
        <patternFill patternType="solid">
          <bgColor theme="6" tint="0.39997558519241921"/>
        </patternFill>
      </fill>
      <alignment horizontal="center" vertical="center" readingOrder="0"/>
    </dxf>
  </rfmt>
  <rfmt sheetId="1" sqref="QE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E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E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F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F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F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F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F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F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F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G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GH43" start="0" length="0">
    <dxf>
      <font>
        <b val="0"/>
        <i/>
        <sz val="10"/>
        <color auto="1"/>
      </font>
      <numFmt numFmtId="30" formatCode="@"/>
      <fill>
        <patternFill patternType="solid">
          <bgColor theme="6" tint="0.39997558519241921"/>
        </patternFill>
      </fill>
      <alignment horizontal="center" vertical="center" readingOrder="0"/>
    </dxf>
  </rfmt>
  <rfmt sheetId="1" sqref="QGI43" start="0" length="0">
    <dxf>
      <font>
        <b val="0"/>
        <i/>
        <sz val="10"/>
        <color auto="1"/>
      </font>
      <numFmt numFmtId="30" formatCode="@"/>
      <fill>
        <patternFill patternType="solid">
          <bgColor theme="6" tint="0.39997558519241921"/>
        </patternFill>
      </fill>
      <alignment horizontal="center" vertical="center" readingOrder="0"/>
    </dxf>
  </rfmt>
  <rfmt sheetId="1" sqref="QGJ43" start="0" length="0">
    <dxf>
      <font>
        <b val="0"/>
        <i/>
        <sz val="10"/>
        <color auto="1"/>
      </font>
      <numFmt numFmtId="30" formatCode="@"/>
      <fill>
        <patternFill patternType="solid">
          <bgColor theme="6" tint="0.39997558519241921"/>
        </patternFill>
      </fill>
      <alignment horizontal="center" vertical="center" readingOrder="0"/>
    </dxf>
  </rfmt>
  <rfmt sheetId="1" sqref="QGK43" start="0" length="0">
    <dxf>
      <font>
        <b val="0"/>
        <i/>
        <sz val="10"/>
        <color auto="1"/>
      </font>
      <numFmt numFmtId="30" formatCode="@"/>
      <fill>
        <patternFill patternType="solid">
          <bgColor theme="6" tint="0.39997558519241921"/>
        </patternFill>
      </fill>
      <alignment horizontal="center" vertical="center" readingOrder="0"/>
    </dxf>
  </rfmt>
  <rfmt sheetId="1" sqref="QG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G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G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G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G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G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G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G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G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G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G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G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G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H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H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HV43" start="0" length="0">
    <dxf>
      <font>
        <b val="0"/>
        <i/>
        <sz val="10"/>
        <color auto="1"/>
      </font>
      <numFmt numFmtId="30" formatCode="@"/>
      <fill>
        <patternFill patternType="solid">
          <bgColor theme="6" tint="0.39997558519241921"/>
        </patternFill>
      </fill>
      <alignment horizontal="center" vertical="center" readingOrder="0"/>
    </dxf>
  </rfmt>
  <rfmt sheetId="1" sqref="QHW43" start="0" length="0">
    <dxf>
      <font>
        <b val="0"/>
        <i/>
        <sz val="10"/>
        <color auto="1"/>
      </font>
      <numFmt numFmtId="30" formatCode="@"/>
      <fill>
        <patternFill patternType="solid">
          <bgColor theme="6" tint="0.39997558519241921"/>
        </patternFill>
      </fill>
      <alignment horizontal="center" vertical="center" readingOrder="0"/>
    </dxf>
  </rfmt>
  <rfmt sheetId="1" sqref="QHX43" start="0" length="0">
    <dxf>
      <font>
        <b val="0"/>
        <i/>
        <sz val="10"/>
        <color auto="1"/>
      </font>
      <numFmt numFmtId="30" formatCode="@"/>
      <fill>
        <patternFill patternType="solid">
          <bgColor theme="6" tint="0.39997558519241921"/>
        </patternFill>
      </fill>
      <alignment horizontal="center" vertical="center" readingOrder="0"/>
    </dxf>
  </rfmt>
  <rfmt sheetId="1" sqref="QHY43" start="0" length="0">
    <dxf>
      <font>
        <b val="0"/>
        <i/>
        <sz val="10"/>
        <color auto="1"/>
      </font>
      <numFmt numFmtId="30" formatCode="@"/>
      <fill>
        <patternFill patternType="solid">
          <bgColor theme="6" tint="0.39997558519241921"/>
        </patternFill>
      </fill>
      <alignment horizontal="center" vertical="center" readingOrder="0"/>
    </dxf>
  </rfmt>
  <rfmt sheetId="1" sqref="QH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I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I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I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I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I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I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I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I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I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I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I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I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I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I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I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J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JJ43" start="0" length="0">
    <dxf>
      <font>
        <b val="0"/>
        <i/>
        <sz val="10"/>
        <color auto="1"/>
      </font>
      <numFmt numFmtId="30" formatCode="@"/>
      <fill>
        <patternFill patternType="solid">
          <bgColor theme="6" tint="0.39997558519241921"/>
        </patternFill>
      </fill>
      <alignment horizontal="center" vertical="center" readingOrder="0"/>
    </dxf>
  </rfmt>
  <rfmt sheetId="1" sqref="QJK43" start="0" length="0">
    <dxf>
      <font>
        <b val="0"/>
        <i/>
        <sz val="10"/>
        <color auto="1"/>
      </font>
      <numFmt numFmtId="30" formatCode="@"/>
      <fill>
        <patternFill patternType="solid">
          <bgColor theme="6" tint="0.39997558519241921"/>
        </patternFill>
      </fill>
      <alignment horizontal="center" vertical="center" readingOrder="0"/>
    </dxf>
  </rfmt>
  <rfmt sheetId="1" sqref="QJL43" start="0" length="0">
    <dxf>
      <font>
        <b val="0"/>
        <i/>
        <sz val="10"/>
        <color auto="1"/>
      </font>
      <numFmt numFmtId="30" formatCode="@"/>
      <fill>
        <patternFill patternType="solid">
          <bgColor theme="6" tint="0.39997558519241921"/>
        </patternFill>
      </fill>
      <alignment horizontal="center" vertical="center" readingOrder="0"/>
    </dxf>
  </rfmt>
  <rfmt sheetId="1" sqref="QJM43" start="0" length="0">
    <dxf>
      <font>
        <b val="0"/>
        <i/>
        <sz val="10"/>
        <color auto="1"/>
      </font>
      <numFmt numFmtId="30" formatCode="@"/>
      <fill>
        <patternFill patternType="solid">
          <bgColor theme="6" tint="0.39997558519241921"/>
        </patternFill>
      </fill>
      <alignment horizontal="center" vertical="center" readingOrder="0"/>
    </dxf>
  </rfmt>
  <rfmt sheetId="1" sqref="QJ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J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J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J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J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J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J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J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J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J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J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K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K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KX43" start="0" length="0">
    <dxf>
      <font>
        <b val="0"/>
        <i/>
        <sz val="10"/>
        <color auto="1"/>
      </font>
      <numFmt numFmtId="30" formatCode="@"/>
      <fill>
        <patternFill patternType="solid">
          <bgColor theme="6" tint="0.39997558519241921"/>
        </patternFill>
      </fill>
      <alignment horizontal="center" vertical="center" readingOrder="0"/>
    </dxf>
  </rfmt>
  <rfmt sheetId="1" sqref="QKY43" start="0" length="0">
    <dxf>
      <font>
        <b val="0"/>
        <i/>
        <sz val="10"/>
        <color auto="1"/>
      </font>
      <numFmt numFmtId="30" formatCode="@"/>
      <fill>
        <patternFill patternType="solid">
          <bgColor theme="6" tint="0.39997558519241921"/>
        </patternFill>
      </fill>
      <alignment horizontal="center" vertical="center" readingOrder="0"/>
    </dxf>
  </rfmt>
  <rfmt sheetId="1" sqref="QKZ43" start="0" length="0">
    <dxf>
      <font>
        <b val="0"/>
        <i/>
        <sz val="10"/>
        <color auto="1"/>
      </font>
      <numFmt numFmtId="30" formatCode="@"/>
      <fill>
        <patternFill patternType="solid">
          <bgColor theme="6" tint="0.39997558519241921"/>
        </patternFill>
      </fill>
      <alignment horizontal="center" vertical="center" readingOrder="0"/>
    </dxf>
  </rfmt>
  <rfmt sheetId="1" sqref="QLA43" start="0" length="0">
    <dxf>
      <font>
        <b val="0"/>
        <i/>
        <sz val="10"/>
        <color auto="1"/>
      </font>
      <numFmt numFmtId="30" formatCode="@"/>
      <fill>
        <patternFill patternType="solid">
          <bgColor theme="6" tint="0.39997558519241921"/>
        </patternFill>
      </fill>
      <alignment horizontal="center" vertical="center" readingOrder="0"/>
    </dxf>
  </rfmt>
  <rfmt sheetId="1" sqref="QL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L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L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L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L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L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L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L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L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L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L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L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L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L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M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ML43" start="0" length="0">
    <dxf>
      <font>
        <b val="0"/>
        <i/>
        <sz val="10"/>
        <color auto="1"/>
      </font>
      <numFmt numFmtId="30" formatCode="@"/>
      <fill>
        <patternFill patternType="solid">
          <bgColor theme="6" tint="0.39997558519241921"/>
        </patternFill>
      </fill>
      <alignment horizontal="center" vertical="center" readingOrder="0"/>
    </dxf>
  </rfmt>
  <rfmt sheetId="1" sqref="QMM43" start="0" length="0">
    <dxf>
      <font>
        <b val="0"/>
        <i/>
        <sz val="10"/>
        <color auto="1"/>
      </font>
      <numFmt numFmtId="30" formatCode="@"/>
      <fill>
        <patternFill patternType="solid">
          <bgColor theme="6" tint="0.39997558519241921"/>
        </patternFill>
      </fill>
      <alignment horizontal="center" vertical="center" readingOrder="0"/>
    </dxf>
  </rfmt>
  <rfmt sheetId="1" sqref="QMN43" start="0" length="0">
    <dxf>
      <font>
        <b val="0"/>
        <i/>
        <sz val="10"/>
        <color auto="1"/>
      </font>
      <numFmt numFmtId="30" formatCode="@"/>
      <fill>
        <patternFill patternType="solid">
          <bgColor theme="6" tint="0.39997558519241921"/>
        </patternFill>
      </fill>
      <alignment horizontal="center" vertical="center" readingOrder="0"/>
    </dxf>
  </rfmt>
  <rfmt sheetId="1" sqref="QMO43" start="0" length="0">
    <dxf>
      <font>
        <b val="0"/>
        <i/>
        <sz val="10"/>
        <color auto="1"/>
      </font>
      <numFmt numFmtId="30" formatCode="@"/>
      <fill>
        <patternFill patternType="solid">
          <bgColor theme="6" tint="0.39997558519241921"/>
        </patternFill>
      </fill>
      <alignment horizontal="center" vertical="center" readingOrder="0"/>
    </dxf>
  </rfmt>
  <rfmt sheetId="1" sqref="QM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M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M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M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M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M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M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M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M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M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M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N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N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NZ43" start="0" length="0">
    <dxf>
      <font>
        <b val="0"/>
        <i/>
        <sz val="10"/>
        <color auto="1"/>
      </font>
      <numFmt numFmtId="30" formatCode="@"/>
      <fill>
        <patternFill patternType="solid">
          <bgColor theme="6" tint="0.39997558519241921"/>
        </patternFill>
      </fill>
      <alignment horizontal="center" vertical="center" readingOrder="0"/>
    </dxf>
  </rfmt>
  <rfmt sheetId="1" sqref="QOA43" start="0" length="0">
    <dxf>
      <font>
        <b val="0"/>
        <i/>
        <sz val="10"/>
        <color auto="1"/>
      </font>
      <numFmt numFmtId="30" formatCode="@"/>
      <fill>
        <patternFill patternType="solid">
          <bgColor theme="6" tint="0.39997558519241921"/>
        </patternFill>
      </fill>
      <alignment horizontal="center" vertical="center" readingOrder="0"/>
    </dxf>
  </rfmt>
  <rfmt sheetId="1" sqref="QOB43" start="0" length="0">
    <dxf>
      <font>
        <b val="0"/>
        <i/>
        <sz val="10"/>
        <color auto="1"/>
      </font>
      <numFmt numFmtId="30" formatCode="@"/>
      <fill>
        <patternFill patternType="solid">
          <bgColor theme="6" tint="0.39997558519241921"/>
        </patternFill>
      </fill>
      <alignment horizontal="center" vertical="center" readingOrder="0"/>
    </dxf>
  </rfmt>
  <rfmt sheetId="1" sqref="QOC43" start="0" length="0">
    <dxf>
      <font>
        <b val="0"/>
        <i/>
        <sz val="10"/>
        <color auto="1"/>
      </font>
      <numFmt numFmtId="30" formatCode="@"/>
      <fill>
        <patternFill patternType="solid">
          <bgColor theme="6" tint="0.39997558519241921"/>
        </patternFill>
      </fill>
      <alignment horizontal="center" vertical="center" readingOrder="0"/>
    </dxf>
  </rfmt>
  <rfmt sheetId="1" sqref="QO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O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O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O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O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O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O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O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O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O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O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O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P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P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PN43" start="0" length="0">
    <dxf>
      <font>
        <b val="0"/>
        <i/>
        <sz val="10"/>
        <color auto="1"/>
      </font>
      <numFmt numFmtId="30" formatCode="@"/>
      <fill>
        <patternFill patternType="solid">
          <bgColor theme="6" tint="0.39997558519241921"/>
        </patternFill>
      </fill>
      <alignment horizontal="center" vertical="center" readingOrder="0"/>
    </dxf>
  </rfmt>
  <rfmt sheetId="1" sqref="QPO43" start="0" length="0">
    <dxf>
      <font>
        <b val="0"/>
        <i/>
        <sz val="10"/>
        <color auto="1"/>
      </font>
      <numFmt numFmtId="30" formatCode="@"/>
      <fill>
        <patternFill patternType="solid">
          <bgColor theme="6" tint="0.39997558519241921"/>
        </patternFill>
      </fill>
      <alignment horizontal="center" vertical="center" readingOrder="0"/>
    </dxf>
  </rfmt>
  <rfmt sheetId="1" sqref="QPP43" start="0" length="0">
    <dxf>
      <font>
        <b val="0"/>
        <i/>
        <sz val="10"/>
        <color auto="1"/>
      </font>
      <numFmt numFmtId="30" formatCode="@"/>
      <fill>
        <patternFill patternType="solid">
          <bgColor theme="6" tint="0.39997558519241921"/>
        </patternFill>
      </fill>
      <alignment horizontal="center" vertical="center" readingOrder="0"/>
    </dxf>
  </rfmt>
  <rfmt sheetId="1" sqref="QPQ43" start="0" length="0">
    <dxf>
      <font>
        <b val="0"/>
        <i/>
        <sz val="10"/>
        <color auto="1"/>
      </font>
      <numFmt numFmtId="30" formatCode="@"/>
      <fill>
        <patternFill patternType="solid">
          <bgColor theme="6" tint="0.39997558519241921"/>
        </patternFill>
      </fill>
      <alignment horizontal="center" vertical="center" readingOrder="0"/>
    </dxf>
  </rfmt>
  <rfmt sheetId="1" sqref="QP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P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P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P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P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P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P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P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P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Q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Q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Q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RB43" start="0" length="0">
    <dxf>
      <font>
        <b val="0"/>
        <i/>
        <sz val="10"/>
        <color auto="1"/>
      </font>
      <numFmt numFmtId="30" formatCode="@"/>
      <fill>
        <patternFill patternType="solid">
          <bgColor theme="6" tint="0.39997558519241921"/>
        </patternFill>
      </fill>
      <alignment horizontal="center" vertical="center" readingOrder="0"/>
    </dxf>
  </rfmt>
  <rfmt sheetId="1" sqref="QRC43" start="0" length="0">
    <dxf>
      <font>
        <b val="0"/>
        <i/>
        <sz val="10"/>
        <color auto="1"/>
      </font>
      <numFmt numFmtId="30" formatCode="@"/>
      <fill>
        <patternFill patternType="solid">
          <bgColor theme="6" tint="0.39997558519241921"/>
        </patternFill>
      </fill>
      <alignment horizontal="center" vertical="center" readingOrder="0"/>
    </dxf>
  </rfmt>
  <rfmt sheetId="1" sqref="QRD43" start="0" length="0">
    <dxf>
      <font>
        <b val="0"/>
        <i/>
        <sz val="10"/>
        <color auto="1"/>
      </font>
      <numFmt numFmtId="30" formatCode="@"/>
      <fill>
        <patternFill patternType="solid">
          <bgColor theme="6" tint="0.39997558519241921"/>
        </patternFill>
      </fill>
      <alignment horizontal="center" vertical="center" readingOrder="0"/>
    </dxf>
  </rfmt>
  <rfmt sheetId="1" sqref="QRE43" start="0" length="0">
    <dxf>
      <font>
        <b val="0"/>
        <i/>
        <sz val="10"/>
        <color auto="1"/>
      </font>
      <numFmt numFmtId="30" formatCode="@"/>
      <fill>
        <patternFill patternType="solid">
          <bgColor theme="6" tint="0.39997558519241921"/>
        </patternFill>
      </fill>
      <alignment horizontal="center" vertical="center" readingOrder="0"/>
    </dxf>
  </rfmt>
  <rfmt sheetId="1" sqref="QR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R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R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R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R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R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R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R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R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R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R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R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S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S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S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S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SP43" start="0" length="0">
    <dxf>
      <font>
        <b val="0"/>
        <i/>
        <sz val="10"/>
        <color auto="1"/>
      </font>
      <numFmt numFmtId="30" formatCode="@"/>
      <fill>
        <patternFill patternType="solid">
          <bgColor theme="6" tint="0.39997558519241921"/>
        </patternFill>
      </fill>
      <alignment horizontal="center" vertical="center" readingOrder="0"/>
    </dxf>
  </rfmt>
  <rfmt sheetId="1" sqref="QSQ43" start="0" length="0">
    <dxf>
      <font>
        <b val="0"/>
        <i/>
        <sz val="10"/>
        <color auto="1"/>
      </font>
      <numFmt numFmtId="30" formatCode="@"/>
      <fill>
        <patternFill patternType="solid">
          <bgColor theme="6" tint="0.39997558519241921"/>
        </patternFill>
      </fill>
      <alignment horizontal="center" vertical="center" readingOrder="0"/>
    </dxf>
  </rfmt>
  <rfmt sheetId="1" sqref="QSR43" start="0" length="0">
    <dxf>
      <font>
        <b val="0"/>
        <i/>
        <sz val="10"/>
        <color auto="1"/>
      </font>
      <numFmt numFmtId="30" formatCode="@"/>
      <fill>
        <patternFill patternType="solid">
          <bgColor theme="6" tint="0.39997558519241921"/>
        </patternFill>
      </fill>
      <alignment horizontal="center" vertical="center" readingOrder="0"/>
    </dxf>
  </rfmt>
  <rfmt sheetId="1" sqref="QSS43" start="0" length="0">
    <dxf>
      <font>
        <b val="0"/>
        <i/>
        <sz val="10"/>
        <color auto="1"/>
      </font>
      <numFmt numFmtId="30" formatCode="@"/>
      <fill>
        <patternFill patternType="solid">
          <bgColor theme="6" tint="0.39997558519241921"/>
        </patternFill>
      </fill>
      <alignment horizontal="center" vertical="center" readingOrder="0"/>
    </dxf>
  </rfmt>
  <rfmt sheetId="1" sqref="QS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S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S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S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S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S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S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T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T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T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T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U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U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UD43" start="0" length="0">
    <dxf>
      <font>
        <b val="0"/>
        <i/>
        <sz val="10"/>
        <color auto="1"/>
      </font>
      <numFmt numFmtId="30" formatCode="@"/>
      <fill>
        <patternFill patternType="solid">
          <bgColor theme="6" tint="0.39997558519241921"/>
        </patternFill>
      </fill>
      <alignment horizontal="center" vertical="center" readingOrder="0"/>
    </dxf>
  </rfmt>
  <rfmt sheetId="1" sqref="QUE43" start="0" length="0">
    <dxf>
      <font>
        <b val="0"/>
        <i/>
        <sz val="10"/>
        <color auto="1"/>
      </font>
      <numFmt numFmtId="30" formatCode="@"/>
      <fill>
        <patternFill patternType="solid">
          <bgColor theme="6" tint="0.39997558519241921"/>
        </patternFill>
      </fill>
      <alignment horizontal="center" vertical="center" readingOrder="0"/>
    </dxf>
  </rfmt>
  <rfmt sheetId="1" sqref="QUF43" start="0" length="0">
    <dxf>
      <font>
        <b val="0"/>
        <i/>
        <sz val="10"/>
        <color auto="1"/>
      </font>
      <numFmt numFmtId="30" formatCode="@"/>
      <fill>
        <patternFill patternType="solid">
          <bgColor theme="6" tint="0.39997558519241921"/>
        </patternFill>
      </fill>
      <alignment horizontal="center" vertical="center" readingOrder="0"/>
    </dxf>
  </rfmt>
  <rfmt sheetId="1" sqref="QUG43" start="0" length="0">
    <dxf>
      <font>
        <b val="0"/>
        <i/>
        <sz val="10"/>
        <color auto="1"/>
      </font>
      <numFmt numFmtId="30" formatCode="@"/>
      <fill>
        <patternFill patternType="solid">
          <bgColor theme="6" tint="0.39997558519241921"/>
        </patternFill>
      </fill>
      <alignment horizontal="center" vertical="center" readingOrder="0"/>
    </dxf>
  </rfmt>
  <rfmt sheetId="1" sqref="QU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U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U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U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U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U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U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U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U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U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U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U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V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V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V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V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V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V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VR43" start="0" length="0">
    <dxf>
      <font>
        <b val="0"/>
        <i/>
        <sz val="10"/>
        <color auto="1"/>
      </font>
      <numFmt numFmtId="30" formatCode="@"/>
      <fill>
        <patternFill patternType="solid">
          <bgColor theme="6" tint="0.39997558519241921"/>
        </patternFill>
      </fill>
      <alignment horizontal="center" vertical="center" readingOrder="0"/>
    </dxf>
  </rfmt>
  <rfmt sheetId="1" sqref="QVS43" start="0" length="0">
    <dxf>
      <font>
        <b val="0"/>
        <i/>
        <sz val="10"/>
        <color auto="1"/>
      </font>
      <numFmt numFmtId="30" formatCode="@"/>
      <fill>
        <patternFill patternType="solid">
          <bgColor theme="6" tint="0.39997558519241921"/>
        </patternFill>
      </fill>
      <alignment horizontal="center" vertical="center" readingOrder="0"/>
    </dxf>
  </rfmt>
  <rfmt sheetId="1" sqref="QVT43" start="0" length="0">
    <dxf>
      <font>
        <b val="0"/>
        <i/>
        <sz val="10"/>
        <color auto="1"/>
      </font>
      <numFmt numFmtId="30" formatCode="@"/>
      <fill>
        <patternFill patternType="solid">
          <bgColor theme="6" tint="0.39997558519241921"/>
        </patternFill>
      </fill>
      <alignment horizontal="center" vertical="center" readingOrder="0"/>
    </dxf>
  </rfmt>
  <rfmt sheetId="1" sqref="QVU43" start="0" length="0">
    <dxf>
      <font>
        <b val="0"/>
        <i/>
        <sz val="10"/>
        <color auto="1"/>
      </font>
      <numFmt numFmtId="30" formatCode="@"/>
      <fill>
        <patternFill patternType="solid">
          <bgColor theme="6" tint="0.39997558519241921"/>
        </patternFill>
      </fill>
      <alignment horizontal="center" vertical="center" readingOrder="0"/>
    </dxf>
  </rfmt>
  <rfmt sheetId="1" sqref="QV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V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V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V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V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W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W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W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W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W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X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X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X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X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X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XF43" start="0" length="0">
    <dxf>
      <font>
        <b val="0"/>
        <i/>
        <sz val="10"/>
        <color auto="1"/>
      </font>
      <numFmt numFmtId="30" formatCode="@"/>
      <fill>
        <patternFill patternType="solid">
          <bgColor theme="6" tint="0.39997558519241921"/>
        </patternFill>
      </fill>
      <alignment horizontal="center" vertical="center" readingOrder="0"/>
    </dxf>
  </rfmt>
  <rfmt sheetId="1" sqref="QXG43" start="0" length="0">
    <dxf>
      <font>
        <b val="0"/>
        <i/>
        <sz val="10"/>
        <color auto="1"/>
      </font>
      <numFmt numFmtId="30" formatCode="@"/>
      <fill>
        <patternFill patternType="solid">
          <bgColor theme="6" tint="0.39997558519241921"/>
        </patternFill>
      </fill>
      <alignment horizontal="center" vertical="center" readingOrder="0"/>
    </dxf>
  </rfmt>
  <rfmt sheetId="1" sqref="QXH43" start="0" length="0">
    <dxf>
      <font>
        <b val="0"/>
        <i/>
        <sz val="10"/>
        <color auto="1"/>
      </font>
      <numFmt numFmtId="30" formatCode="@"/>
      <fill>
        <patternFill patternType="solid">
          <bgColor theme="6" tint="0.39997558519241921"/>
        </patternFill>
      </fill>
      <alignment horizontal="center" vertical="center" readingOrder="0"/>
    </dxf>
  </rfmt>
  <rfmt sheetId="1" sqref="QXI43" start="0" length="0">
    <dxf>
      <font>
        <b val="0"/>
        <i/>
        <sz val="10"/>
        <color auto="1"/>
      </font>
      <numFmt numFmtId="30" formatCode="@"/>
      <fill>
        <patternFill patternType="solid">
          <bgColor theme="6" tint="0.39997558519241921"/>
        </patternFill>
      </fill>
      <alignment horizontal="center" vertical="center" readingOrder="0"/>
    </dxf>
  </rfmt>
  <rfmt sheetId="1" sqref="QX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X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X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X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X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X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X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X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X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X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X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X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X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X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X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X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X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Y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Y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Y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Y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Y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Y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Y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Y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YT43" start="0" length="0">
    <dxf>
      <font>
        <b val="0"/>
        <i/>
        <sz val="10"/>
        <color auto="1"/>
      </font>
      <numFmt numFmtId="30" formatCode="@"/>
      <fill>
        <patternFill patternType="solid">
          <bgColor theme="6" tint="0.39997558519241921"/>
        </patternFill>
      </fill>
      <alignment horizontal="center" vertical="center" readingOrder="0"/>
    </dxf>
  </rfmt>
  <rfmt sheetId="1" sqref="QYU43" start="0" length="0">
    <dxf>
      <font>
        <b val="0"/>
        <i/>
        <sz val="10"/>
        <color auto="1"/>
      </font>
      <numFmt numFmtId="30" formatCode="@"/>
      <fill>
        <patternFill patternType="solid">
          <bgColor theme="6" tint="0.39997558519241921"/>
        </patternFill>
      </fill>
      <alignment horizontal="center" vertical="center" readingOrder="0"/>
    </dxf>
  </rfmt>
  <rfmt sheetId="1" sqref="QYV43" start="0" length="0">
    <dxf>
      <font>
        <b val="0"/>
        <i/>
        <sz val="10"/>
        <color auto="1"/>
      </font>
      <numFmt numFmtId="30" formatCode="@"/>
      <fill>
        <patternFill patternType="solid">
          <bgColor theme="6" tint="0.39997558519241921"/>
        </patternFill>
      </fill>
      <alignment horizontal="center" vertical="center" readingOrder="0"/>
    </dxf>
  </rfmt>
  <rfmt sheetId="1" sqref="QYW43" start="0" length="0">
    <dxf>
      <font>
        <b val="0"/>
        <i/>
        <sz val="10"/>
        <color auto="1"/>
      </font>
      <numFmt numFmtId="30" formatCode="@"/>
      <fill>
        <patternFill patternType="solid">
          <bgColor theme="6" tint="0.39997558519241921"/>
        </patternFill>
      </fill>
      <alignment horizontal="center" vertical="center" readingOrder="0"/>
    </dxf>
  </rfmt>
  <rfmt sheetId="1" sqref="QY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Y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Y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QZ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QZ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QZ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QZ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QZ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Z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QZ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A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AH43" start="0" length="0">
    <dxf>
      <font>
        <b val="0"/>
        <i/>
        <sz val="10"/>
        <color auto="1"/>
      </font>
      <numFmt numFmtId="30" formatCode="@"/>
      <fill>
        <patternFill patternType="solid">
          <bgColor theme="6" tint="0.39997558519241921"/>
        </patternFill>
      </fill>
      <alignment horizontal="center" vertical="center" readingOrder="0"/>
    </dxf>
  </rfmt>
  <rfmt sheetId="1" sqref="RAI43" start="0" length="0">
    <dxf>
      <font>
        <b val="0"/>
        <i/>
        <sz val="10"/>
        <color auto="1"/>
      </font>
      <numFmt numFmtId="30" formatCode="@"/>
      <fill>
        <patternFill patternType="solid">
          <bgColor theme="6" tint="0.39997558519241921"/>
        </patternFill>
      </fill>
      <alignment horizontal="center" vertical="center" readingOrder="0"/>
    </dxf>
  </rfmt>
  <rfmt sheetId="1" sqref="RAJ43" start="0" length="0">
    <dxf>
      <font>
        <b val="0"/>
        <i/>
        <sz val="10"/>
        <color auto="1"/>
      </font>
      <numFmt numFmtId="30" formatCode="@"/>
      <fill>
        <patternFill patternType="solid">
          <bgColor theme="6" tint="0.39997558519241921"/>
        </patternFill>
      </fill>
      <alignment horizontal="center" vertical="center" readingOrder="0"/>
    </dxf>
  </rfmt>
  <rfmt sheetId="1" sqref="RAK43" start="0" length="0">
    <dxf>
      <font>
        <b val="0"/>
        <i/>
        <sz val="10"/>
        <color auto="1"/>
      </font>
      <numFmt numFmtId="30" formatCode="@"/>
      <fill>
        <patternFill patternType="solid">
          <bgColor theme="6" tint="0.39997558519241921"/>
        </patternFill>
      </fill>
      <alignment horizontal="center" vertical="center" readingOrder="0"/>
    </dxf>
  </rfmt>
  <rfmt sheetId="1" sqref="RA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A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A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A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A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A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A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A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A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A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A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A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A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B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B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BV43" start="0" length="0">
    <dxf>
      <font>
        <b val="0"/>
        <i/>
        <sz val="10"/>
        <color auto="1"/>
      </font>
      <numFmt numFmtId="30" formatCode="@"/>
      <fill>
        <patternFill patternType="solid">
          <bgColor theme="6" tint="0.39997558519241921"/>
        </patternFill>
      </fill>
      <alignment horizontal="center" vertical="center" readingOrder="0"/>
    </dxf>
  </rfmt>
  <rfmt sheetId="1" sqref="RBW43" start="0" length="0">
    <dxf>
      <font>
        <b val="0"/>
        <i/>
        <sz val="10"/>
        <color auto="1"/>
      </font>
      <numFmt numFmtId="30" formatCode="@"/>
      <fill>
        <patternFill patternType="solid">
          <bgColor theme="6" tint="0.39997558519241921"/>
        </patternFill>
      </fill>
      <alignment horizontal="center" vertical="center" readingOrder="0"/>
    </dxf>
  </rfmt>
  <rfmt sheetId="1" sqref="RBX43" start="0" length="0">
    <dxf>
      <font>
        <b val="0"/>
        <i/>
        <sz val="10"/>
        <color auto="1"/>
      </font>
      <numFmt numFmtId="30" formatCode="@"/>
      <fill>
        <patternFill patternType="solid">
          <bgColor theme="6" tint="0.39997558519241921"/>
        </patternFill>
      </fill>
      <alignment horizontal="center" vertical="center" readingOrder="0"/>
    </dxf>
  </rfmt>
  <rfmt sheetId="1" sqref="RBY43" start="0" length="0">
    <dxf>
      <font>
        <b val="0"/>
        <i/>
        <sz val="10"/>
        <color auto="1"/>
      </font>
      <numFmt numFmtId="30" formatCode="@"/>
      <fill>
        <patternFill patternType="solid">
          <bgColor theme="6" tint="0.39997558519241921"/>
        </patternFill>
      </fill>
      <alignment horizontal="center" vertical="center" readingOrder="0"/>
    </dxf>
  </rfmt>
  <rfmt sheetId="1" sqref="RB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C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C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C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C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C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C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C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C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C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C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C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C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C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C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C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D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DJ43" start="0" length="0">
    <dxf>
      <font>
        <b val="0"/>
        <i/>
        <sz val="10"/>
        <color auto="1"/>
      </font>
      <numFmt numFmtId="30" formatCode="@"/>
      <fill>
        <patternFill patternType="solid">
          <bgColor theme="6" tint="0.39997558519241921"/>
        </patternFill>
      </fill>
      <alignment horizontal="center" vertical="center" readingOrder="0"/>
    </dxf>
  </rfmt>
  <rfmt sheetId="1" sqref="RDK43" start="0" length="0">
    <dxf>
      <font>
        <b val="0"/>
        <i/>
        <sz val="10"/>
        <color auto="1"/>
      </font>
      <numFmt numFmtId="30" formatCode="@"/>
      <fill>
        <patternFill patternType="solid">
          <bgColor theme="6" tint="0.39997558519241921"/>
        </patternFill>
      </fill>
      <alignment horizontal="center" vertical="center" readingOrder="0"/>
    </dxf>
  </rfmt>
  <rfmt sheetId="1" sqref="RDL43" start="0" length="0">
    <dxf>
      <font>
        <b val="0"/>
        <i/>
        <sz val="10"/>
        <color auto="1"/>
      </font>
      <numFmt numFmtId="30" formatCode="@"/>
      <fill>
        <patternFill patternType="solid">
          <bgColor theme="6" tint="0.39997558519241921"/>
        </patternFill>
      </fill>
      <alignment horizontal="center" vertical="center" readingOrder="0"/>
    </dxf>
  </rfmt>
  <rfmt sheetId="1" sqref="RDM43" start="0" length="0">
    <dxf>
      <font>
        <b val="0"/>
        <i/>
        <sz val="10"/>
        <color auto="1"/>
      </font>
      <numFmt numFmtId="30" formatCode="@"/>
      <fill>
        <patternFill patternType="solid">
          <bgColor theme="6" tint="0.39997558519241921"/>
        </patternFill>
      </fill>
      <alignment horizontal="center" vertical="center" readingOrder="0"/>
    </dxf>
  </rfmt>
  <rfmt sheetId="1" sqref="RD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D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D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D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D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D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D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D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D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D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D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E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E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EX43" start="0" length="0">
    <dxf>
      <font>
        <b val="0"/>
        <i/>
        <sz val="10"/>
        <color auto="1"/>
      </font>
      <numFmt numFmtId="30" formatCode="@"/>
      <fill>
        <patternFill patternType="solid">
          <bgColor theme="6" tint="0.39997558519241921"/>
        </patternFill>
      </fill>
      <alignment horizontal="center" vertical="center" readingOrder="0"/>
    </dxf>
  </rfmt>
  <rfmt sheetId="1" sqref="REY43" start="0" length="0">
    <dxf>
      <font>
        <b val="0"/>
        <i/>
        <sz val="10"/>
        <color auto="1"/>
      </font>
      <numFmt numFmtId="30" formatCode="@"/>
      <fill>
        <patternFill patternType="solid">
          <bgColor theme="6" tint="0.39997558519241921"/>
        </patternFill>
      </fill>
      <alignment horizontal="center" vertical="center" readingOrder="0"/>
    </dxf>
  </rfmt>
  <rfmt sheetId="1" sqref="REZ43" start="0" length="0">
    <dxf>
      <font>
        <b val="0"/>
        <i/>
        <sz val="10"/>
        <color auto="1"/>
      </font>
      <numFmt numFmtId="30" formatCode="@"/>
      <fill>
        <patternFill patternType="solid">
          <bgColor theme="6" tint="0.39997558519241921"/>
        </patternFill>
      </fill>
      <alignment horizontal="center" vertical="center" readingOrder="0"/>
    </dxf>
  </rfmt>
  <rfmt sheetId="1" sqref="RFA43" start="0" length="0">
    <dxf>
      <font>
        <b val="0"/>
        <i/>
        <sz val="10"/>
        <color auto="1"/>
      </font>
      <numFmt numFmtId="30" formatCode="@"/>
      <fill>
        <patternFill patternType="solid">
          <bgColor theme="6" tint="0.39997558519241921"/>
        </patternFill>
      </fill>
      <alignment horizontal="center" vertical="center" readingOrder="0"/>
    </dxf>
  </rfmt>
  <rfmt sheetId="1" sqref="RF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F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F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F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F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F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F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F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F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F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F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F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F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F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G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GL43" start="0" length="0">
    <dxf>
      <font>
        <b val="0"/>
        <i/>
        <sz val="10"/>
        <color auto="1"/>
      </font>
      <numFmt numFmtId="30" formatCode="@"/>
      <fill>
        <patternFill patternType="solid">
          <bgColor theme="6" tint="0.39997558519241921"/>
        </patternFill>
      </fill>
      <alignment horizontal="center" vertical="center" readingOrder="0"/>
    </dxf>
  </rfmt>
  <rfmt sheetId="1" sqref="RGM43" start="0" length="0">
    <dxf>
      <font>
        <b val="0"/>
        <i/>
        <sz val="10"/>
        <color auto="1"/>
      </font>
      <numFmt numFmtId="30" formatCode="@"/>
      <fill>
        <patternFill patternType="solid">
          <bgColor theme="6" tint="0.39997558519241921"/>
        </patternFill>
      </fill>
      <alignment horizontal="center" vertical="center" readingOrder="0"/>
    </dxf>
  </rfmt>
  <rfmt sheetId="1" sqref="RGN43" start="0" length="0">
    <dxf>
      <font>
        <b val="0"/>
        <i/>
        <sz val="10"/>
        <color auto="1"/>
      </font>
      <numFmt numFmtId="30" formatCode="@"/>
      <fill>
        <patternFill patternType="solid">
          <bgColor theme="6" tint="0.39997558519241921"/>
        </patternFill>
      </fill>
      <alignment horizontal="center" vertical="center" readingOrder="0"/>
    </dxf>
  </rfmt>
  <rfmt sheetId="1" sqref="RGO43" start="0" length="0">
    <dxf>
      <font>
        <b val="0"/>
        <i/>
        <sz val="10"/>
        <color auto="1"/>
      </font>
      <numFmt numFmtId="30" formatCode="@"/>
      <fill>
        <patternFill patternType="solid">
          <bgColor theme="6" tint="0.39997558519241921"/>
        </patternFill>
      </fill>
      <alignment horizontal="center" vertical="center" readingOrder="0"/>
    </dxf>
  </rfmt>
  <rfmt sheetId="1" sqref="RG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G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G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G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G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G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G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G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G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G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G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H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H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HZ43" start="0" length="0">
    <dxf>
      <font>
        <b val="0"/>
        <i/>
        <sz val="10"/>
        <color auto="1"/>
      </font>
      <numFmt numFmtId="30" formatCode="@"/>
      <fill>
        <patternFill patternType="solid">
          <bgColor theme="6" tint="0.39997558519241921"/>
        </patternFill>
      </fill>
      <alignment horizontal="center" vertical="center" readingOrder="0"/>
    </dxf>
  </rfmt>
  <rfmt sheetId="1" sqref="RIA43" start="0" length="0">
    <dxf>
      <font>
        <b val="0"/>
        <i/>
        <sz val="10"/>
        <color auto="1"/>
      </font>
      <numFmt numFmtId="30" formatCode="@"/>
      <fill>
        <patternFill patternType="solid">
          <bgColor theme="6" tint="0.39997558519241921"/>
        </patternFill>
      </fill>
      <alignment horizontal="center" vertical="center" readingOrder="0"/>
    </dxf>
  </rfmt>
  <rfmt sheetId="1" sqref="RIB43" start="0" length="0">
    <dxf>
      <font>
        <b val="0"/>
        <i/>
        <sz val="10"/>
        <color auto="1"/>
      </font>
      <numFmt numFmtId="30" formatCode="@"/>
      <fill>
        <patternFill patternType="solid">
          <bgColor theme="6" tint="0.39997558519241921"/>
        </patternFill>
      </fill>
      <alignment horizontal="center" vertical="center" readingOrder="0"/>
    </dxf>
  </rfmt>
  <rfmt sheetId="1" sqref="RIC43" start="0" length="0">
    <dxf>
      <font>
        <b val="0"/>
        <i/>
        <sz val="10"/>
        <color auto="1"/>
      </font>
      <numFmt numFmtId="30" formatCode="@"/>
      <fill>
        <patternFill patternType="solid">
          <bgColor theme="6" tint="0.39997558519241921"/>
        </patternFill>
      </fill>
      <alignment horizontal="center" vertical="center" readingOrder="0"/>
    </dxf>
  </rfmt>
  <rfmt sheetId="1" sqref="RI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I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I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I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I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I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I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I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I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I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I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I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J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J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JN43" start="0" length="0">
    <dxf>
      <font>
        <b val="0"/>
        <i/>
        <sz val="10"/>
        <color auto="1"/>
      </font>
      <numFmt numFmtId="30" formatCode="@"/>
      <fill>
        <patternFill patternType="solid">
          <bgColor theme="6" tint="0.39997558519241921"/>
        </patternFill>
      </fill>
      <alignment horizontal="center" vertical="center" readingOrder="0"/>
    </dxf>
  </rfmt>
  <rfmt sheetId="1" sqref="RJO43" start="0" length="0">
    <dxf>
      <font>
        <b val="0"/>
        <i/>
        <sz val="10"/>
        <color auto="1"/>
      </font>
      <numFmt numFmtId="30" formatCode="@"/>
      <fill>
        <patternFill patternType="solid">
          <bgColor theme="6" tint="0.39997558519241921"/>
        </patternFill>
      </fill>
      <alignment horizontal="center" vertical="center" readingOrder="0"/>
    </dxf>
  </rfmt>
  <rfmt sheetId="1" sqref="RJP43" start="0" length="0">
    <dxf>
      <font>
        <b val="0"/>
        <i/>
        <sz val="10"/>
        <color auto="1"/>
      </font>
      <numFmt numFmtId="30" formatCode="@"/>
      <fill>
        <patternFill patternType="solid">
          <bgColor theme="6" tint="0.39997558519241921"/>
        </patternFill>
      </fill>
      <alignment horizontal="center" vertical="center" readingOrder="0"/>
    </dxf>
  </rfmt>
  <rfmt sheetId="1" sqref="RJQ43" start="0" length="0">
    <dxf>
      <font>
        <b val="0"/>
        <i/>
        <sz val="10"/>
        <color auto="1"/>
      </font>
      <numFmt numFmtId="30" formatCode="@"/>
      <fill>
        <patternFill patternType="solid">
          <bgColor theme="6" tint="0.39997558519241921"/>
        </patternFill>
      </fill>
      <alignment horizontal="center" vertical="center" readingOrder="0"/>
    </dxf>
  </rfmt>
  <rfmt sheetId="1" sqref="RJ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J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J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J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J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J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J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J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J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K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K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K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LB43" start="0" length="0">
    <dxf>
      <font>
        <b val="0"/>
        <i/>
        <sz val="10"/>
        <color auto="1"/>
      </font>
      <numFmt numFmtId="30" formatCode="@"/>
      <fill>
        <patternFill patternType="solid">
          <bgColor theme="6" tint="0.39997558519241921"/>
        </patternFill>
      </fill>
      <alignment horizontal="center" vertical="center" readingOrder="0"/>
    </dxf>
  </rfmt>
  <rfmt sheetId="1" sqref="RLC43" start="0" length="0">
    <dxf>
      <font>
        <b val="0"/>
        <i/>
        <sz val="10"/>
        <color auto="1"/>
      </font>
      <numFmt numFmtId="30" formatCode="@"/>
      <fill>
        <patternFill patternType="solid">
          <bgColor theme="6" tint="0.39997558519241921"/>
        </patternFill>
      </fill>
      <alignment horizontal="center" vertical="center" readingOrder="0"/>
    </dxf>
  </rfmt>
  <rfmt sheetId="1" sqref="RLD43" start="0" length="0">
    <dxf>
      <font>
        <b val="0"/>
        <i/>
        <sz val="10"/>
        <color auto="1"/>
      </font>
      <numFmt numFmtId="30" formatCode="@"/>
      <fill>
        <patternFill patternType="solid">
          <bgColor theme="6" tint="0.39997558519241921"/>
        </patternFill>
      </fill>
      <alignment horizontal="center" vertical="center" readingOrder="0"/>
    </dxf>
  </rfmt>
  <rfmt sheetId="1" sqref="RLE43" start="0" length="0">
    <dxf>
      <font>
        <b val="0"/>
        <i/>
        <sz val="10"/>
        <color auto="1"/>
      </font>
      <numFmt numFmtId="30" formatCode="@"/>
      <fill>
        <patternFill patternType="solid">
          <bgColor theme="6" tint="0.39997558519241921"/>
        </patternFill>
      </fill>
      <alignment horizontal="center" vertical="center" readingOrder="0"/>
    </dxf>
  </rfmt>
  <rfmt sheetId="1" sqref="RL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L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L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L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L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L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L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L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L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L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L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L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M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M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M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M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MP43" start="0" length="0">
    <dxf>
      <font>
        <b val="0"/>
        <i/>
        <sz val="10"/>
        <color auto="1"/>
      </font>
      <numFmt numFmtId="30" formatCode="@"/>
      <fill>
        <patternFill patternType="solid">
          <bgColor theme="6" tint="0.39997558519241921"/>
        </patternFill>
      </fill>
      <alignment horizontal="center" vertical="center" readingOrder="0"/>
    </dxf>
  </rfmt>
  <rfmt sheetId="1" sqref="RMQ43" start="0" length="0">
    <dxf>
      <font>
        <b val="0"/>
        <i/>
        <sz val="10"/>
        <color auto="1"/>
      </font>
      <numFmt numFmtId="30" formatCode="@"/>
      <fill>
        <patternFill patternType="solid">
          <bgColor theme="6" tint="0.39997558519241921"/>
        </patternFill>
      </fill>
      <alignment horizontal="center" vertical="center" readingOrder="0"/>
    </dxf>
  </rfmt>
  <rfmt sheetId="1" sqref="RMR43" start="0" length="0">
    <dxf>
      <font>
        <b val="0"/>
        <i/>
        <sz val="10"/>
        <color auto="1"/>
      </font>
      <numFmt numFmtId="30" formatCode="@"/>
      <fill>
        <patternFill patternType="solid">
          <bgColor theme="6" tint="0.39997558519241921"/>
        </patternFill>
      </fill>
      <alignment horizontal="center" vertical="center" readingOrder="0"/>
    </dxf>
  </rfmt>
  <rfmt sheetId="1" sqref="RMS43" start="0" length="0">
    <dxf>
      <font>
        <b val="0"/>
        <i/>
        <sz val="10"/>
        <color auto="1"/>
      </font>
      <numFmt numFmtId="30" formatCode="@"/>
      <fill>
        <patternFill patternType="solid">
          <bgColor theme="6" tint="0.39997558519241921"/>
        </patternFill>
      </fill>
      <alignment horizontal="center" vertical="center" readingOrder="0"/>
    </dxf>
  </rfmt>
  <rfmt sheetId="1" sqref="RM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M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M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M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M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M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M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N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N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N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N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O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O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OD43" start="0" length="0">
    <dxf>
      <font>
        <b val="0"/>
        <i/>
        <sz val="10"/>
        <color auto="1"/>
      </font>
      <numFmt numFmtId="30" formatCode="@"/>
      <fill>
        <patternFill patternType="solid">
          <bgColor theme="6" tint="0.39997558519241921"/>
        </patternFill>
      </fill>
      <alignment horizontal="center" vertical="center" readingOrder="0"/>
    </dxf>
  </rfmt>
  <rfmt sheetId="1" sqref="ROE43" start="0" length="0">
    <dxf>
      <font>
        <b val="0"/>
        <i/>
        <sz val="10"/>
        <color auto="1"/>
      </font>
      <numFmt numFmtId="30" formatCode="@"/>
      <fill>
        <patternFill patternType="solid">
          <bgColor theme="6" tint="0.39997558519241921"/>
        </patternFill>
      </fill>
      <alignment horizontal="center" vertical="center" readingOrder="0"/>
    </dxf>
  </rfmt>
  <rfmt sheetId="1" sqref="ROF43" start="0" length="0">
    <dxf>
      <font>
        <b val="0"/>
        <i/>
        <sz val="10"/>
        <color auto="1"/>
      </font>
      <numFmt numFmtId="30" formatCode="@"/>
      <fill>
        <patternFill patternType="solid">
          <bgColor theme="6" tint="0.39997558519241921"/>
        </patternFill>
      </fill>
      <alignment horizontal="center" vertical="center" readingOrder="0"/>
    </dxf>
  </rfmt>
  <rfmt sheetId="1" sqref="ROG43" start="0" length="0">
    <dxf>
      <font>
        <b val="0"/>
        <i/>
        <sz val="10"/>
        <color auto="1"/>
      </font>
      <numFmt numFmtId="30" formatCode="@"/>
      <fill>
        <patternFill patternType="solid">
          <bgColor theme="6" tint="0.39997558519241921"/>
        </patternFill>
      </fill>
      <alignment horizontal="center" vertical="center" readingOrder="0"/>
    </dxf>
  </rfmt>
  <rfmt sheetId="1" sqref="RO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O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O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O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O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O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O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O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O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O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O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O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P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P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P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P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P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P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PR43" start="0" length="0">
    <dxf>
      <font>
        <b val="0"/>
        <i/>
        <sz val="10"/>
        <color auto="1"/>
      </font>
      <numFmt numFmtId="30" formatCode="@"/>
      <fill>
        <patternFill patternType="solid">
          <bgColor theme="6" tint="0.39997558519241921"/>
        </patternFill>
      </fill>
      <alignment horizontal="center" vertical="center" readingOrder="0"/>
    </dxf>
  </rfmt>
  <rfmt sheetId="1" sqref="RPS43" start="0" length="0">
    <dxf>
      <font>
        <b val="0"/>
        <i/>
        <sz val="10"/>
        <color auto="1"/>
      </font>
      <numFmt numFmtId="30" formatCode="@"/>
      <fill>
        <patternFill patternType="solid">
          <bgColor theme="6" tint="0.39997558519241921"/>
        </patternFill>
      </fill>
      <alignment horizontal="center" vertical="center" readingOrder="0"/>
    </dxf>
  </rfmt>
  <rfmt sheetId="1" sqref="RPT43" start="0" length="0">
    <dxf>
      <font>
        <b val="0"/>
        <i/>
        <sz val="10"/>
        <color auto="1"/>
      </font>
      <numFmt numFmtId="30" formatCode="@"/>
      <fill>
        <patternFill patternType="solid">
          <bgColor theme="6" tint="0.39997558519241921"/>
        </patternFill>
      </fill>
      <alignment horizontal="center" vertical="center" readingOrder="0"/>
    </dxf>
  </rfmt>
  <rfmt sheetId="1" sqref="RPU43" start="0" length="0">
    <dxf>
      <font>
        <b val="0"/>
        <i/>
        <sz val="10"/>
        <color auto="1"/>
      </font>
      <numFmt numFmtId="30" formatCode="@"/>
      <fill>
        <patternFill patternType="solid">
          <bgColor theme="6" tint="0.39997558519241921"/>
        </patternFill>
      </fill>
      <alignment horizontal="center" vertical="center" readingOrder="0"/>
    </dxf>
  </rfmt>
  <rfmt sheetId="1" sqref="RP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P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P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P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P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Q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Q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Q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Q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Q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R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R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R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R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R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RF43" start="0" length="0">
    <dxf>
      <font>
        <b val="0"/>
        <i/>
        <sz val="10"/>
        <color auto="1"/>
      </font>
      <numFmt numFmtId="30" formatCode="@"/>
      <fill>
        <patternFill patternType="solid">
          <bgColor theme="6" tint="0.39997558519241921"/>
        </patternFill>
      </fill>
      <alignment horizontal="center" vertical="center" readingOrder="0"/>
    </dxf>
  </rfmt>
  <rfmt sheetId="1" sqref="RRG43" start="0" length="0">
    <dxf>
      <font>
        <b val="0"/>
        <i/>
        <sz val="10"/>
        <color auto="1"/>
      </font>
      <numFmt numFmtId="30" formatCode="@"/>
      <fill>
        <patternFill patternType="solid">
          <bgColor theme="6" tint="0.39997558519241921"/>
        </patternFill>
      </fill>
      <alignment horizontal="center" vertical="center" readingOrder="0"/>
    </dxf>
  </rfmt>
  <rfmt sheetId="1" sqref="RRH43" start="0" length="0">
    <dxf>
      <font>
        <b val="0"/>
        <i/>
        <sz val="10"/>
        <color auto="1"/>
      </font>
      <numFmt numFmtId="30" formatCode="@"/>
      <fill>
        <patternFill patternType="solid">
          <bgColor theme="6" tint="0.39997558519241921"/>
        </patternFill>
      </fill>
      <alignment horizontal="center" vertical="center" readingOrder="0"/>
    </dxf>
  </rfmt>
  <rfmt sheetId="1" sqref="RRI43" start="0" length="0">
    <dxf>
      <font>
        <b val="0"/>
        <i/>
        <sz val="10"/>
        <color auto="1"/>
      </font>
      <numFmt numFmtId="30" formatCode="@"/>
      <fill>
        <patternFill patternType="solid">
          <bgColor theme="6" tint="0.39997558519241921"/>
        </patternFill>
      </fill>
      <alignment horizontal="center" vertical="center" readingOrder="0"/>
    </dxf>
  </rfmt>
  <rfmt sheetId="1" sqref="RR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R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R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R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R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R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R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R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R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R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R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R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R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R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R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R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R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S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S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S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S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S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S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S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S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ST43" start="0" length="0">
    <dxf>
      <font>
        <b val="0"/>
        <i/>
        <sz val="10"/>
        <color auto="1"/>
      </font>
      <numFmt numFmtId="30" formatCode="@"/>
      <fill>
        <patternFill patternType="solid">
          <bgColor theme="6" tint="0.39997558519241921"/>
        </patternFill>
      </fill>
      <alignment horizontal="center" vertical="center" readingOrder="0"/>
    </dxf>
  </rfmt>
  <rfmt sheetId="1" sqref="RSU43" start="0" length="0">
    <dxf>
      <font>
        <b val="0"/>
        <i/>
        <sz val="10"/>
        <color auto="1"/>
      </font>
      <numFmt numFmtId="30" formatCode="@"/>
      <fill>
        <patternFill patternType="solid">
          <bgColor theme="6" tint="0.39997558519241921"/>
        </patternFill>
      </fill>
      <alignment horizontal="center" vertical="center" readingOrder="0"/>
    </dxf>
  </rfmt>
  <rfmt sheetId="1" sqref="RSV43" start="0" length="0">
    <dxf>
      <font>
        <b val="0"/>
        <i/>
        <sz val="10"/>
        <color auto="1"/>
      </font>
      <numFmt numFmtId="30" formatCode="@"/>
      <fill>
        <patternFill patternType="solid">
          <bgColor theme="6" tint="0.39997558519241921"/>
        </patternFill>
      </fill>
      <alignment horizontal="center" vertical="center" readingOrder="0"/>
    </dxf>
  </rfmt>
  <rfmt sheetId="1" sqref="RSW43" start="0" length="0">
    <dxf>
      <font>
        <b val="0"/>
        <i/>
        <sz val="10"/>
        <color auto="1"/>
      </font>
      <numFmt numFmtId="30" formatCode="@"/>
      <fill>
        <patternFill patternType="solid">
          <bgColor theme="6" tint="0.39997558519241921"/>
        </patternFill>
      </fill>
      <alignment horizontal="center" vertical="center" readingOrder="0"/>
    </dxf>
  </rfmt>
  <rfmt sheetId="1" sqref="RS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S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S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T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T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T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T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T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T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T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U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UH43" start="0" length="0">
    <dxf>
      <font>
        <b val="0"/>
        <i/>
        <sz val="10"/>
        <color auto="1"/>
      </font>
      <numFmt numFmtId="30" formatCode="@"/>
      <fill>
        <patternFill patternType="solid">
          <bgColor theme="6" tint="0.39997558519241921"/>
        </patternFill>
      </fill>
      <alignment horizontal="center" vertical="center" readingOrder="0"/>
    </dxf>
  </rfmt>
  <rfmt sheetId="1" sqref="RUI43" start="0" length="0">
    <dxf>
      <font>
        <b val="0"/>
        <i/>
        <sz val="10"/>
        <color auto="1"/>
      </font>
      <numFmt numFmtId="30" formatCode="@"/>
      <fill>
        <patternFill patternType="solid">
          <bgColor theme="6" tint="0.39997558519241921"/>
        </patternFill>
      </fill>
      <alignment horizontal="center" vertical="center" readingOrder="0"/>
    </dxf>
  </rfmt>
  <rfmt sheetId="1" sqref="RUJ43" start="0" length="0">
    <dxf>
      <font>
        <b val="0"/>
        <i/>
        <sz val="10"/>
        <color auto="1"/>
      </font>
      <numFmt numFmtId="30" formatCode="@"/>
      <fill>
        <patternFill patternType="solid">
          <bgColor theme="6" tint="0.39997558519241921"/>
        </patternFill>
      </fill>
      <alignment horizontal="center" vertical="center" readingOrder="0"/>
    </dxf>
  </rfmt>
  <rfmt sheetId="1" sqref="RUK43" start="0" length="0">
    <dxf>
      <font>
        <b val="0"/>
        <i/>
        <sz val="10"/>
        <color auto="1"/>
      </font>
      <numFmt numFmtId="30" formatCode="@"/>
      <fill>
        <patternFill patternType="solid">
          <bgColor theme="6" tint="0.39997558519241921"/>
        </patternFill>
      </fill>
      <alignment horizontal="center" vertical="center" readingOrder="0"/>
    </dxf>
  </rfmt>
  <rfmt sheetId="1" sqref="RU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U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U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U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U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U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U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U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U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U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U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U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U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V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V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VV43" start="0" length="0">
    <dxf>
      <font>
        <b val="0"/>
        <i/>
        <sz val="10"/>
        <color auto="1"/>
      </font>
      <numFmt numFmtId="30" formatCode="@"/>
      <fill>
        <patternFill patternType="solid">
          <bgColor theme="6" tint="0.39997558519241921"/>
        </patternFill>
      </fill>
      <alignment horizontal="center" vertical="center" readingOrder="0"/>
    </dxf>
  </rfmt>
  <rfmt sheetId="1" sqref="RVW43" start="0" length="0">
    <dxf>
      <font>
        <b val="0"/>
        <i/>
        <sz val="10"/>
        <color auto="1"/>
      </font>
      <numFmt numFmtId="30" formatCode="@"/>
      <fill>
        <patternFill patternType="solid">
          <bgColor theme="6" tint="0.39997558519241921"/>
        </patternFill>
      </fill>
      <alignment horizontal="center" vertical="center" readingOrder="0"/>
    </dxf>
  </rfmt>
  <rfmt sheetId="1" sqref="RVX43" start="0" length="0">
    <dxf>
      <font>
        <b val="0"/>
        <i/>
        <sz val="10"/>
        <color auto="1"/>
      </font>
      <numFmt numFmtId="30" formatCode="@"/>
      <fill>
        <patternFill patternType="solid">
          <bgColor theme="6" tint="0.39997558519241921"/>
        </patternFill>
      </fill>
      <alignment horizontal="center" vertical="center" readingOrder="0"/>
    </dxf>
  </rfmt>
  <rfmt sheetId="1" sqref="RVY43" start="0" length="0">
    <dxf>
      <font>
        <b val="0"/>
        <i/>
        <sz val="10"/>
        <color auto="1"/>
      </font>
      <numFmt numFmtId="30" formatCode="@"/>
      <fill>
        <patternFill patternType="solid">
          <bgColor theme="6" tint="0.39997558519241921"/>
        </patternFill>
      </fill>
      <alignment horizontal="center" vertical="center" readingOrder="0"/>
    </dxf>
  </rfmt>
  <rfmt sheetId="1" sqref="RV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W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W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W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W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W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W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W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W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W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W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W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W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W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W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W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X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XJ43" start="0" length="0">
    <dxf>
      <font>
        <b val="0"/>
        <i/>
        <sz val="10"/>
        <color auto="1"/>
      </font>
      <numFmt numFmtId="30" formatCode="@"/>
      <fill>
        <patternFill patternType="solid">
          <bgColor theme="6" tint="0.39997558519241921"/>
        </patternFill>
      </fill>
      <alignment horizontal="center" vertical="center" readingOrder="0"/>
    </dxf>
  </rfmt>
  <rfmt sheetId="1" sqref="RXK43" start="0" length="0">
    <dxf>
      <font>
        <b val="0"/>
        <i/>
        <sz val="10"/>
        <color auto="1"/>
      </font>
      <numFmt numFmtId="30" formatCode="@"/>
      <fill>
        <patternFill patternType="solid">
          <bgColor theme="6" tint="0.39997558519241921"/>
        </patternFill>
      </fill>
      <alignment horizontal="center" vertical="center" readingOrder="0"/>
    </dxf>
  </rfmt>
  <rfmt sheetId="1" sqref="RXL43" start="0" length="0">
    <dxf>
      <font>
        <b val="0"/>
        <i/>
        <sz val="10"/>
        <color auto="1"/>
      </font>
      <numFmt numFmtId="30" formatCode="@"/>
      <fill>
        <patternFill patternType="solid">
          <bgColor theme="6" tint="0.39997558519241921"/>
        </patternFill>
      </fill>
      <alignment horizontal="center" vertical="center" readingOrder="0"/>
    </dxf>
  </rfmt>
  <rfmt sheetId="1" sqref="RXM43" start="0" length="0">
    <dxf>
      <font>
        <b val="0"/>
        <i/>
        <sz val="10"/>
        <color auto="1"/>
      </font>
      <numFmt numFmtId="30" formatCode="@"/>
      <fill>
        <patternFill patternType="solid">
          <bgColor theme="6" tint="0.39997558519241921"/>
        </patternFill>
      </fill>
      <alignment horizontal="center" vertical="center" readingOrder="0"/>
    </dxf>
  </rfmt>
  <rfmt sheetId="1" sqref="RX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X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X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X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X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X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X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X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X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X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X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Y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Y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YX43" start="0" length="0">
    <dxf>
      <font>
        <b val="0"/>
        <i/>
        <sz val="10"/>
        <color auto="1"/>
      </font>
      <numFmt numFmtId="30" formatCode="@"/>
      <fill>
        <patternFill patternType="solid">
          <bgColor theme="6" tint="0.39997558519241921"/>
        </patternFill>
      </fill>
      <alignment horizontal="center" vertical="center" readingOrder="0"/>
    </dxf>
  </rfmt>
  <rfmt sheetId="1" sqref="RYY43" start="0" length="0">
    <dxf>
      <font>
        <b val="0"/>
        <i/>
        <sz val="10"/>
        <color auto="1"/>
      </font>
      <numFmt numFmtId="30" formatCode="@"/>
      <fill>
        <patternFill patternType="solid">
          <bgColor theme="6" tint="0.39997558519241921"/>
        </patternFill>
      </fill>
      <alignment horizontal="center" vertical="center" readingOrder="0"/>
    </dxf>
  </rfmt>
  <rfmt sheetId="1" sqref="RYZ43" start="0" length="0">
    <dxf>
      <font>
        <b val="0"/>
        <i/>
        <sz val="10"/>
        <color auto="1"/>
      </font>
      <numFmt numFmtId="30" formatCode="@"/>
      <fill>
        <patternFill patternType="solid">
          <bgColor theme="6" tint="0.39997558519241921"/>
        </patternFill>
      </fill>
      <alignment horizontal="center" vertical="center" readingOrder="0"/>
    </dxf>
  </rfmt>
  <rfmt sheetId="1" sqref="RZA43" start="0" length="0">
    <dxf>
      <font>
        <b val="0"/>
        <i/>
        <sz val="10"/>
        <color auto="1"/>
      </font>
      <numFmt numFmtId="30" formatCode="@"/>
      <fill>
        <patternFill patternType="solid">
          <bgColor theme="6" tint="0.39997558519241921"/>
        </patternFill>
      </fill>
      <alignment horizontal="center" vertical="center" readingOrder="0"/>
    </dxf>
  </rfmt>
  <rfmt sheetId="1" sqref="RZ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Z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Z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RZ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RZ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RZ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RZ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RZ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Z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Z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Z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Z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Z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RZ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A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AL43" start="0" length="0">
    <dxf>
      <font>
        <b val="0"/>
        <i/>
        <sz val="10"/>
        <color auto="1"/>
      </font>
      <numFmt numFmtId="30" formatCode="@"/>
      <fill>
        <patternFill patternType="solid">
          <bgColor theme="6" tint="0.39997558519241921"/>
        </patternFill>
      </fill>
      <alignment horizontal="center" vertical="center" readingOrder="0"/>
    </dxf>
  </rfmt>
  <rfmt sheetId="1" sqref="SAM43" start="0" length="0">
    <dxf>
      <font>
        <b val="0"/>
        <i/>
        <sz val="10"/>
        <color auto="1"/>
      </font>
      <numFmt numFmtId="30" formatCode="@"/>
      <fill>
        <patternFill patternType="solid">
          <bgColor theme="6" tint="0.39997558519241921"/>
        </patternFill>
      </fill>
      <alignment horizontal="center" vertical="center" readingOrder="0"/>
    </dxf>
  </rfmt>
  <rfmt sheetId="1" sqref="SAN43" start="0" length="0">
    <dxf>
      <font>
        <b val="0"/>
        <i/>
        <sz val="10"/>
        <color auto="1"/>
      </font>
      <numFmt numFmtId="30" formatCode="@"/>
      <fill>
        <patternFill patternType="solid">
          <bgColor theme="6" tint="0.39997558519241921"/>
        </patternFill>
      </fill>
      <alignment horizontal="center" vertical="center" readingOrder="0"/>
    </dxf>
  </rfmt>
  <rfmt sheetId="1" sqref="SAO43" start="0" length="0">
    <dxf>
      <font>
        <b val="0"/>
        <i/>
        <sz val="10"/>
        <color auto="1"/>
      </font>
      <numFmt numFmtId="30" formatCode="@"/>
      <fill>
        <patternFill patternType="solid">
          <bgColor theme="6" tint="0.39997558519241921"/>
        </patternFill>
      </fill>
      <alignment horizontal="center" vertical="center" readingOrder="0"/>
    </dxf>
  </rfmt>
  <rfmt sheetId="1" sqref="SA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A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A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A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A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A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A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A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A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A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A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B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B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BZ43" start="0" length="0">
    <dxf>
      <font>
        <b val="0"/>
        <i/>
        <sz val="10"/>
        <color auto="1"/>
      </font>
      <numFmt numFmtId="30" formatCode="@"/>
      <fill>
        <patternFill patternType="solid">
          <bgColor theme="6" tint="0.39997558519241921"/>
        </patternFill>
      </fill>
      <alignment horizontal="center" vertical="center" readingOrder="0"/>
    </dxf>
  </rfmt>
  <rfmt sheetId="1" sqref="SCA43" start="0" length="0">
    <dxf>
      <font>
        <b val="0"/>
        <i/>
        <sz val="10"/>
        <color auto="1"/>
      </font>
      <numFmt numFmtId="30" formatCode="@"/>
      <fill>
        <patternFill patternType="solid">
          <bgColor theme="6" tint="0.39997558519241921"/>
        </patternFill>
      </fill>
      <alignment horizontal="center" vertical="center" readingOrder="0"/>
    </dxf>
  </rfmt>
  <rfmt sheetId="1" sqref="SCB43" start="0" length="0">
    <dxf>
      <font>
        <b val="0"/>
        <i/>
        <sz val="10"/>
        <color auto="1"/>
      </font>
      <numFmt numFmtId="30" formatCode="@"/>
      <fill>
        <patternFill patternType="solid">
          <bgColor theme="6" tint="0.39997558519241921"/>
        </patternFill>
      </fill>
      <alignment horizontal="center" vertical="center" readingOrder="0"/>
    </dxf>
  </rfmt>
  <rfmt sheetId="1" sqref="SCC43" start="0" length="0">
    <dxf>
      <font>
        <b val="0"/>
        <i/>
        <sz val="10"/>
        <color auto="1"/>
      </font>
      <numFmt numFmtId="30" formatCode="@"/>
      <fill>
        <patternFill patternType="solid">
          <bgColor theme="6" tint="0.39997558519241921"/>
        </patternFill>
      </fill>
      <alignment horizontal="center" vertical="center" readingOrder="0"/>
    </dxf>
  </rfmt>
  <rfmt sheetId="1" sqref="SC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C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C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C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C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C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C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C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C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C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C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C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D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D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DN43" start="0" length="0">
    <dxf>
      <font>
        <b val="0"/>
        <i/>
        <sz val="10"/>
        <color auto="1"/>
      </font>
      <numFmt numFmtId="30" formatCode="@"/>
      <fill>
        <patternFill patternType="solid">
          <bgColor theme="6" tint="0.39997558519241921"/>
        </patternFill>
      </fill>
      <alignment horizontal="center" vertical="center" readingOrder="0"/>
    </dxf>
  </rfmt>
  <rfmt sheetId="1" sqref="SDO43" start="0" length="0">
    <dxf>
      <font>
        <b val="0"/>
        <i/>
        <sz val="10"/>
        <color auto="1"/>
      </font>
      <numFmt numFmtId="30" formatCode="@"/>
      <fill>
        <patternFill patternType="solid">
          <bgColor theme="6" tint="0.39997558519241921"/>
        </patternFill>
      </fill>
      <alignment horizontal="center" vertical="center" readingOrder="0"/>
    </dxf>
  </rfmt>
  <rfmt sheetId="1" sqref="SDP43" start="0" length="0">
    <dxf>
      <font>
        <b val="0"/>
        <i/>
        <sz val="10"/>
        <color auto="1"/>
      </font>
      <numFmt numFmtId="30" formatCode="@"/>
      <fill>
        <patternFill patternType="solid">
          <bgColor theme="6" tint="0.39997558519241921"/>
        </patternFill>
      </fill>
      <alignment horizontal="center" vertical="center" readingOrder="0"/>
    </dxf>
  </rfmt>
  <rfmt sheetId="1" sqref="SDQ43" start="0" length="0">
    <dxf>
      <font>
        <b val="0"/>
        <i/>
        <sz val="10"/>
        <color auto="1"/>
      </font>
      <numFmt numFmtId="30" formatCode="@"/>
      <fill>
        <patternFill patternType="solid">
          <bgColor theme="6" tint="0.39997558519241921"/>
        </patternFill>
      </fill>
      <alignment horizontal="center" vertical="center" readingOrder="0"/>
    </dxf>
  </rfmt>
  <rfmt sheetId="1" sqref="SD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D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D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D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D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D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D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D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D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E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E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E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FB43" start="0" length="0">
    <dxf>
      <font>
        <b val="0"/>
        <i/>
        <sz val="10"/>
        <color auto="1"/>
      </font>
      <numFmt numFmtId="30" formatCode="@"/>
      <fill>
        <patternFill patternType="solid">
          <bgColor theme="6" tint="0.39997558519241921"/>
        </patternFill>
      </fill>
      <alignment horizontal="center" vertical="center" readingOrder="0"/>
    </dxf>
  </rfmt>
  <rfmt sheetId="1" sqref="SFC43" start="0" length="0">
    <dxf>
      <font>
        <b val="0"/>
        <i/>
        <sz val="10"/>
        <color auto="1"/>
      </font>
      <numFmt numFmtId="30" formatCode="@"/>
      <fill>
        <patternFill patternType="solid">
          <bgColor theme="6" tint="0.39997558519241921"/>
        </patternFill>
      </fill>
      <alignment horizontal="center" vertical="center" readingOrder="0"/>
    </dxf>
  </rfmt>
  <rfmt sheetId="1" sqref="SFD43" start="0" length="0">
    <dxf>
      <font>
        <b val="0"/>
        <i/>
        <sz val="10"/>
        <color auto="1"/>
      </font>
      <numFmt numFmtId="30" formatCode="@"/>
      <fill>
        <patternFill patternType="solid">
          <bgColor theme="6" tint="0.39997558519241921"/>
        </patternFill>
      </fill>
      <alignment horizontal="center" vertical="center" readingOrder="0"/>
    </dxf>
  </rfmt>
  <rfmt sheetId="1" sqref="SFE43" start="0" length="0">
    <dxf>
      <font>
        <b val="0"/>
        <i/>
        <sz val="10"/>
        <color auto="1"/>
      </font>
      <numFmt numFmtId="30" formatCode="@"/>
      <fill>
        <patternFill patternType="solid">
          <bgColor theme="6" tint="0.39997558519241921"/>
        </patternFill>
      </fill>
      <alignment horizontal="center" vertical="center" readingOrder="0"/>
    </dxf>
  </rfmt>
  <rfmt sheetId="1" sqref="SF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F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F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F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F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F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F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F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F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F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F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F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G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G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G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G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GP43" start="0" length="0">
    <dxf>
      <font>
        <b val="0"/>
        <i/>
        <sz val="10"/>
        <color auto="1"/>
      </font>
      <numFmt numFmtId="30" formatCode="@"/>
      <fill>
        <patternFill patternType="solid">
          <bgColor theme="6" tint="0.39997558519241921"/>
        </patternFill>
      </fill>
      <alignment horizontal="center" vertical="center" readingOrder="0"/>
    </dxf>
  </rfmt>
  <rfmt sheetId="1" sqref="SGQ43" start="0" length="0">
    <dxf>
      <font>
        <b val="0"/>
        <i/>
        <sz val="10"/>
        <color auto="1"/>
      </font>
      <numFmt numFmtId="30" formatCode="@"/>
      <fill>
        <patternFill patternType="solid">
          <bgColor theme="6" tint="0.39997558519241921"/>
        </patternFill>
      </fill>
      <alignment horizontal="center" vertical="center" readingOrder="0"/>
    </dxf>
  </rfmt>
  <rfmt sheetId="1" sqref="SGR43" start="0" length="0">
    <dxf>
      <font>
        <b val="0"/>
        <i/>
        <sz val="10"/>
        <color auto="1"/>
      </font>
      <numFmt numFmtId="30" formatCode="@"/>
      <fill>
        <patternFill patternType="solid">
          <bgColor theme="6" tint="0.39997558519241921"/>
        </patternFill>
      </fill>
      <alignment horizontal="center" vertical="center" readingOrder="0"/>
    </dxf>
  </rfmt>
  <rfmt sheetId="1" sqref="SGS43" start="0" length="0">
    <dxf>
      <font>
        <b val="0"/>
        <i/>
        <sz val="10"/>
        <color auto="1"/>
      </font>
      <numFmt numFmtId="30" formatCode="@"/>
      <fill>
        <patternFill patternType="solid">
          <bgColor theme="6" tint="0.39997558519241921"/>
        </patternFill>
      </fill>
      <alignment horizontal="center" vertical="center" readingOrder="0"/>
    </dxf>
  </rfmt>
  <rfmt sheetId="1" sqref="SG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G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G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G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G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G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G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H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H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H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H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I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I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ID43" start="0" length="0">
    <dxf>
      <font>
        <b val="0"/>
        <i/>
        <sz val="10"/>
        <color auto="1"/>
      </font>
      <numFmt numFmtId="30" formatCode="@"/>
      <fill>
        <patternFill patternType="solid">
          <bgColor theme="6" tint="0.39997558519241921"/>
        </patternFill>
      </fill>
      <alignment horizontal="center" vertical="center" readingOrder="0"/>
    </dxf>
  </rfmt>
  <rfmt sheetId="1" sqref="SIE43" start="0" length="0">
    <dxf>
      <font>
        <b val="0"/>
        <i/>
        <sz val="10"/>
        <color auto="1"/>
      </font>
      <numFmt numFmtId="30" formatCode="@"/>
      <fill>
        <patternFill patternType="solid">
          <bgColor theme="6" tint="0.39997558519241921"/>
        </patternFill>
      </fill>
      <alignment horizontal="center" vertical="center" readingOrder="0"/>
    </dxf>
  </rfmt>
  <rfmt sheetId="1" sqref="SIF43" start="0" length="0">
    <dxf>
      <font>
        <b val="0"/>
        <i/>
        <sz val="10"/>
        <color auto="1"/>
      </font>
      <numFmt numFmtId="30" formatCode="@"/>
      <fill>
        <patternFill patternType="solid">
          <bgColor theme="6" tint="0.39997558519241921"/>
        </patternFill>
      </fill>
      <alignment horizontal="center" vertical="center" readingOrder="0"/>
    </dxf>
  </rfmt>
  <rfmt sheetId="1" sqref="SIG43" start="0" length="0">
    <dxf>
      <font>
        <b val="0"/>
        <i/>
        <sz val="10"/>
        <color auto="1"/>
      </font>
      <numFmt numFmtId="30" formatCode="@"/>
      <fill>
        <patternFill patternType="solid">
          <bgColor theme="6" tint="0.39997558519241921"/>
        </patternFill>
      </fill>
      <alignment horizontal="center" vertical="center" readingOrder="0"/>
    </dxf>
  </rfmt>
  <rfmt sheetId="1" sqref="SI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I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I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I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I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I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I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I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I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I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I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I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J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J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J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J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J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J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JR43" start="0" length="0">
    <dxf>
      <font>
        <b val="0"/>
        <i/>
        <sz val="10"/>
        <color auto="1"/>
      </font>
      <numFmt numFmtId="30" formatCode="@"/>
      <fill>
        <patternFill patternType="solid">
          <bgColor theme="6" tint="0.39997558519241921"/>
        </patternFill>
      </fill>
      <alignment horizontal="center" vertical="center" readingOrder="0"/>
    </dxf>
  </rfmt>
  <rfmt sheetId="1" sqref="SJS43" start="0" length="0">
    <dxf>
      <font>
        <b val="0"/>
        <i/>
        <sz val="10"/>
        <color auto="1"/>
      </font>
      <numFmt numFmtId="30" formatCode="@"/>
      <fill>
        <patternFill patternType="solid">
          <bgColor theme="6" tint="0.39997558519241921"/>
        </patternFill>
      </fill>
      <alignment horizontal="center" vertical="center" readingOrder="0"/>
    </dxf>
  </rfmt>
  <rfmt sheetId="1" sqref="SJT43" start="0" length="0">
    <dxf>
      <font>
        <b val="0"/>
        <i/>
        <sz val="10"/>
        <color auto="1"/>
      </font>
      <numFmt numFmtId="30" formatCode="@"/>
      <fill>
        <patternFill patternType="solid">
          <bgColor theme="6" tint="0.39997558519241921"/>
        </patternFill>
      </fill>
      <alignment horizontal="center" vertical="center" readingOrder="0"/>
    </dxf>
  </rfmt>
  <rfmt sheetId="1" sqref="SJU43" start="0" length="0">
    <dxf>
      <font>
        <b val="0"/>
        <i/>
        <sz val="10"/>
        <color auto="1"/>
      </font>
      <numFmt numFmtId="30" formatCode="@"/>
      <fill>
        <patternFill patternType="solid">
          <bgColor theme="6" tint="0.39997558519241921"/>
        </patternFill>
      </fill>
      <alignment horizontal="center" vertical="center" readingOrder="0"/>
    </dxf>
  </rfmt>
  <rfmt sheetId="1" sqref="SJ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J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J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J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J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K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K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K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K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K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L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L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L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L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L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LF43" start="0" length="0">
    <dxf>
      <font>
        <b val="0"/>
        <i/>
        <sz val="10"/>
        <color auto="1"/>
      </font>
      <numFmt numFmtId="30" formatCode="@"/>
      <fill>
        <patternFill patternType="solid">
          <bgColor theme="6" tint="0.39997558519241921"/>
        </patternFill>
      </fill>
      <alignment horizontal="center" vertical="center" readingOrder="0"/>
    </dxf>
  </rfmt>
  <rfmt sheetId="1" sqref="SLG43" start="0" length="0">
    <dxf>
      <font>
        <b val="0"/>
        <i/>
        <sz val="10"/>
        <color auto="1"/>
      </font>
      <numFmt numFmtId="30" formatCode="@"/>
      <fill>
        <patternFill patternType="solid">
          <bgColor theme="6" tint="0.39997558519241921"/>
        </patternFill>
      </fill>
      <alignment horizontal="center" vertical="center" readingOrder="0"/>
    </dxf>
  </rfmt>
  <rfmt sheetId="1" sqref="SLH43" start="0" length="0">
    <dxf>
      <font>
        <b val="0"/>
        <i/>
        <sz val="10"/>
        <color auto="1"/>
      </font>
      <numFmt numFmtId="30" formatCode="@"/>
      <fill>
        <patternFill patternType="solid">
          <bgColor theme="6" tint="0.39997558519241921"/>
        </patternFill>
      </fill>
      <alignment horizontal="center" vertical="center" readingOrder="0"/>
    </dxf>
  </rfmt>
  <rfmt sheetId="1" sqref="SLI43" start="0" length="0">
    <dxf>
      <font>
        <b val="0"/>
        <i/>
        <sz val="10"/>
        <color auto="1"/>
      </font>
      <numFmt numFmtId="30" formatCode="@"/>
      <fill>
        <patternFill patternType="solid">
          <bgColor theme="6" tint="0.39997558519241921"/>
        </patternFill>
      </fill>
      <alignment horizontal="center" vertical="center" readingOrder="0"/>
    </dxf>
  </rfmt>
  <rfmt sheetId="1" sqref="SL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L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L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L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L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L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L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L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L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L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L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L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L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L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L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L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L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M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M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M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M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M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M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M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M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MT43" start="0" length="0">
    <dxf>
      <font>
        <b val="0"/>
        <i/>
        <sz val="10"/>
        <color auto="1"/>
      </font>
      <numFmt numFmtId="30" formatCode="@"/>
      <fill>
        <patternFill patternType="solid">
          <bgColor theme="6" tint="0.39997558519241921"/>
        </patternFill>
      </fill>
      <alignment horizontal="center" vertical="center" readingOrder="0"/>
    </dxf>
  </rfmt>
  <rfmt sheetId="1" sqref="SMU43" start="0" length="0">
    <dxf>
      <font>
        <b val="0"/>
        <i/>
        <sz val="10"/>
        <color auto="1"/>
      </font>
      <numFmt numFmtId="30" formatCode="@"/>
      <fill>
        <patternFill patternType="solid">
          <bgColor theme="6" tint="0.39997558519241921"/>
        </patternFill>
      </fill>
      <alignment horizontal="center" vertical="center" readingOrder="0"/>
    </dxf>
  </rfmt>
  <rfmt sheetId="1" sqref="SMV43" start="0" length="0">
    <dxf>
      <font>
        <b val="0"/>
        <i/>
        <sz val="10"/>
        <color auto="1"/>
      </font>
      <numFmt numFmtId="30" formatCode="@"/>
      <fill>
        <patternFill patternType="solid">
          <bgColor theme="6" tint="0.39997558519241921"/>
        </patternFill>
      </fill>
      <alignment horizontal="center" vertical="center" readingOrder="0"/>
    </dxf>
  </rfmt>
  <rfmt sheetId="1" sqref="SMW43" start="0" length="0">
    <dxf>
      <font>
        <b val="0"/>
        <i/>
        <sz val="10"/>
        <color auto="1"/>
      </font>
      <numFmt numFmtId="30" formatCode="@"/>
      <fill>
        <patternFill patternType="solid">
          <bgColor theme="6" tint="0.39997558519241921"/>
        </patternFill>
      </fill>
      <alignment horizontal="center" vertical="center" readingOrder="0"/>
    </dxf>
  </rfmt>
  <rfmt sheetId="1" sqref="SM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M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M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N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N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N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N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N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N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N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O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OH43" start="0" length="0">
    <dxf>
      <font>
        <b val="0"/>
        <i/>
        <sz val="10"/>
        <color auto="1"/>
      </font>
      <numFmt numFmtId="30" formatCode="@"/>
      <fill>
        <patternFill patternType="solid">
          <bgColor theme="6" tint="0.39997558519241921"/>
        </patternFill>
      </fill>
      <alignment horizontal="center" vertical="center" readingOrder="0"/>
    </dxf>
  </rfmt>
  <rfmt sheetId="1" sqref="SOI43" start="0" length="0">
    <dxf>
      <font>
        <b val="0"/>
        <i/>
        <sz val="10"/>
        <color auto="1"/>
      </font>
      <numFmt numFmtId="30" formatCode="@"/>
      <fill>
        <patternFill patternType="solid">
          <bgColor theme="6" tint="0.39997558519241921"/>
        </patternFill>
      </fill>
      <alignment horizontal="center" vertical="center" readingOrder="0"/>
    </dxf>
  </rfmt>
  <rfmt sheetId="1" sqref="SOJ43" start="0" length="0">
    <dxf>
      <font>
        <b val="0"/>
        <i/>
        <sz val="10"/>
        <color auto="1"/>
      </font>
      <numFmt numFmtId="30" formatCode="@"/>
      <fill>
        <patternFill patternType="solid">
          <bgColor theme="6" tint="0.39997558519241921"/>
        </patternFill>
      </fill>
      <alignment horizontal="center" vertical="center" readingOrder="0"/>
    </dxf>
  </rfmt>
  <rfmt sheetId="1" sqref="SOK43" start="0" length="0">
    <dxf>
      <font>
        <b val="0"/>
        <i/>
        <sz val="10"/>
        <color auto="1"/>
      </font>
      <numFmt numFmtId="30" formatCode="@"/>
      <fill>
        <patternFill patternType="solid">
          <bgColor theme="6" tint="0.39997558519241921"/>
        </patternFill>
      </fill>
      <alignment horizontal="center" vertical="center" readingOrder="0"/>
    </dxf>
  </rfmt>
  <rfmt sheetId="1" sqref="SO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O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O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O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O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O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O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O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O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O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O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O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O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P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P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PV43" start="0" length="0">
    <dxf>
      <font>
        <b val="0"/>
        <i/>
        <sz val="10"/>
        <color auto="1"/>
      </font>
      <numFmt numFmtId="30" formatCode="@"/>
      <fill>
        <patternFill patternType="solid">
          <bgColor theme="6" tint="0.39997558519241921"/>
        </patternFill>
      </fill>
      <alignment horizontal="center" vertical="center" readingOrder="0"/>
    </dxf>
  </rfmt>
  <rfmt sheetId="1" sqref="SPW43" start="0" length="0">
    <dxf>
      <font>
        <b val="0"/>
        <i/>
        <sz val="10"/>
        <color auto="1"/>
      </font>
      <numFmt numFmtId="30" formatCode="@"/>
      <fill>
        <patternFill patternType="solid">
          <bgColor theme="6" tint="0.39997558519241921"/>
        </patternFill>
      </fill>
      <alignment horizontal="center" vertical="center" readingOrder="0"/>
    </dxf>
  </rfmt>
  <rfmt sheetId="1" sqref="SPX43" start="0" length="0">
    <dxf>
      <font>
        <b val="0"/>
        <i/>
        <sz val="10"/>
        <color auto="1"/>
      </font>
      <numFmt numFmtId="30" formatCode="@"/>
      <fill>
        <patternFill patternType="solid">
          <bgColor theme="6" tint="0.39997558519241921"/>
        </patternFill>
      </fill>
      <alignment horizontal="center" vertical="center" readingOrder="0"/>
    </dxf>
  </rfmt>
  <rfmt sheetId="1" sqref="SPY43" start="0" length="0">
    <dxf>
      <font>
        <b val="0"/>
        <i/>
        <sz val="10"/>
        <color auto="1"/>
      </font>
      <numFmt numFmtId="30" formatCode="@"/>
      <fill>
        <patternFill patternType="solid">
          <bgColor theme="6" tint="0.39997558519241921"/>
        </patternFill>
      </fill>
      <alignment horizontal="center" vertical="center" readingOrder="0"/>
    </dxf>
  </rfmt>
  <rfmt sheetId="1" sqref="SP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Q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Q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Q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Q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Q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Q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Q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Q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Q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Q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Q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Q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Q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Q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Q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R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RJ43" start="0" length="0">
    <dxf>
      <font>
        <b val="0"/>
        <i/>
        <sz val="10"/>
        <color auto="1"/>
      </font>
      <numFmt numFmtId="30" formatCode="@"/>
      <fill>
        <patternFill patternType="solid">
          <bgColor theme="6" tint="0.39997558519241921"/>
        </patternFill>
      </fill>
      <alignment horizontal="center" vertical="center" readingOrder="0"/>
    </dxf>
  </rfmt>
  <rfmt sheetId="1" sqref="SRK43" start="0" length="0">
    <dxf>
      <font>
        <b val="0"/>
        <i/>
        <sz val="10"/>
        <color auto="1"/>
      </font>
      <numFmt numFmtId="30" formatCode="@"/>
      <fill>
        <patternFill patternType="solid">
          <bgColor theme="6" tint="0.39997558519241921"/>
        </patternFill>
      </fill>
      <alignment horizontal="center" vertical="center" readingOrder="0"/>
    </dxf>
  </rfmt>
  <rfmt sheetId="1" sqref="SRL43" start="0" length="0">
    <dxf>
      <font>
        <b val="0"/>
        <i/>
        <sz val="10"/>
        <color auto="1"/>
      </font>
      <numFmt numFmtId="30" formatCode="@"/>
      <fill>
        <patternFill patternType="solid">
          <bgColor theme="6" tint="0.39997558519241921"/>
        </patternFill>
      </fill>
      <alignment horizontal="center" vertical="center" readingOrder="0"/>
    </dxf>
  </rfmt>
  <rfmt sheetId="1" sqref="SRM43" start="0" length="0">
    <dxf>
      <font>
        <b val="0"/>
        <i/>
        <sz val="10"/>
        <color auto="1"/>
      </font>
      <numFmt numFmtId="30" formatCode="@"/>
      <fill>
        <patternFill patternType="solid">
          <bgColor theme="6" tint="0.39997558519241921"/>
        </patternFill>
      </fill>
      <alignment horizontal="center" vertical="center" readingOrder="0"/>
    </dxf>
  </rfmt>
  <rfmt sheetId="1" sqref="SR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R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R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R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R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R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R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R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R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R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R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S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S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SX43" start="0" length="0">
    <dxf>
      <font>
        <b val="0"/>
        <i/>
        <sz val="10"/>
        <color auto="1"/>
      </font>
      <numFmt numFmtId="30" formatCode="@"/>
      <fill>
        <patternFill patternType="solid">
          <bgColor theme="6" tint="0.39997558519241921"/>
        </patternFill>
      </fill>
      <alignment horizontal="center" vertical="center" readingOrder="0"/>
    </dxf>
  </rfmt>
  <rfmt sheetId="1" sqref="SSY43" start="0" length="0">
    <dxf>
      <font>
        <b val="0"/>
        <i/>
        <sz val="10"/>
        <color auto="1"/>
      </font>
      <numFmt numFmtId="30" formatCode="@"/>
      <fill>
        <patternFill patternType="solid">
          <bgColor theme="6" tint="0.39997558519241921"/>
        </patternFill>
      </fill>
      <alignment horizontal="center" vertical="center" readingOrder="0"/>
    </dxf>
  </rfmt>
  <rfmt sheetId="1" sqref="SSZ43" start="0" length="0">
    <dxf>
      <font>
        <b val="0"/>
        <i/>
        <sz val="10"/>
        <color auto="1"/>
      </font>
      <numFmt numFmtId="30" formatCode="@"/>
      <fill>
        <patternFill patternType="solid">
          <bgColor theme="6" tint="0.39997558519241921"/>
        </patternFill>
      </fill>
      <alignment horizontal="center" vertical="center" readingOrder="0"/>
    </dxf>
  </rfmt>
  <rfmt sheetId="1" sqref="STA43" start="0" length="0">
    <dxf>
      <font>
        <b val="0"/>
        <i/>
        <sz val="10"/>
        <color auto="1"/>
      </font>
      <numFmt numFmtId="30" formatCode="@"/>
      <fill>
        <patternFill patternType="solid">
          <bgColor theme="6" tint="0.39997558519241921"/>
        </patternFill>
      </fill>
      <alignment horizontal="center" vertical="center" readingOrder="0"/>
    </dxf>
  </rfmt>
  <rfmt sheetId="1" sqref="ST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T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T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T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T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T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T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T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T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T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T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T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T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T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U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UL43" start="0" length="0">
    <dxf>
      <font>
        <b val="0"/>
        <i/>
        <sz val="10"/>
        <color auto="1"/>
      </font>
      <numFmt numFmtId="30" formatCode="@"/>
      <fill>
        <patternFill patternType="solid">
          <bgColor theme="6" tint="0.39997558519241921"/>
        </patternFill>
      </fill>
      <alignment horizontal="center" vertical="center" readingOrder="0"/>
    </dxf>
  </rfmt>
  <rfmt sheetId="1" sqref="SUM43" start="0" length="0">
    <dxf>
      <font>
        <b val="0"/>
        <i/>
        <sz val="10"/>
        <color auto="1"/>
      </font>
      <numFmt numFmtId="30" formatCode="@"/>
      <fill>
        <patternFill patternType="solid">
          <bgColor theme="6" tint="0.39997558519241921"/>
        </patternFill>
      </fill>
      <alignment horizontal="center" vertical="center" readingOrder="0"/>
    </dxf>
  </rfmt>
  <rfmt sheetId="1" sqref="SUN43" start="0" length="0">
    <dxf>
      <font>
        <b val="0"/>
        <i/>
        <sz val="10"/>
        <color auto="1"/>
      </font>
      <numFmt numFmtId="30" formatCode="@"/>
      <fill>
        <patternFill patternType="solid">
          <bgColor theme="6" tint="0.39997558519241921"/>
        </patternFill>
      </fill>
      <alignment horizontal="center" vertical="center" readingOrder="0"/>
    </dxf>
  </rfmt>
  <rfmt sheetId="1" sqref="SUO43" start="0" length="0">
    <dxf>
      <font>
        <b val="0"/>
        <i/>
        <sz val="10"/>
        <color auto="1"/>
      </font>
      <numFmt numFmtId="30" formatCode="@"/>
      <fill>
        <patternFill patternType="solid">
          <bgColor theme="6" tint="0.39997558519241921"/>
        </patternFill>
      </fill>
      <alignment horizontal="center" vertical="center" readingOrder="0"/>
    </dxf>
  </rfmt>
  <rfmt sheetId="1" sqref="SU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U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U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U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U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U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U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U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U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U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U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V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V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VZ43" start="0" length="0">
    <dxf>
      <font>
        <b val="0"/>
        <i/>
        <sz val="10"/>
        <color auto="1"/>
      </font>
      <numFmt numFmtId="30" formatCode="@"/>
      <fill>
        <patternFill patternType="solid">
          <bgColor theme="6" tint="0.39997558519241921"/>
        </patternFill>
      </fill>
      <alignment horizontal="center" vertical="center" readingOrder="0"/>
    </dxf>
  </rfmt>
  <rfmt sheetId="1" sqref="SWA43" start="0" length="0">
    <dxf>
      <font>
        <b val="0"/>
        <i/>
        <sz val="10"/>
        <color auto="1"/>
      </font>
      <numFmt numFmtId="30" formatCode="@"/>
      <fill>
        <patternFill patternType="solid">
          <bgColor theme="6" tint="0.39997558519241921"/>
        </patternFill>
      </fill>
      <alignment horizontal="center" vertical="center" readingOrder="0"/>
    </dxf>
  </rfmt>
  <rfmt sheetId="1" sqref="SWB43" start="0" length="0">
    <dxf>
      <font>
        <b val="0"/>
        <i/>
        <sz val="10"/>
        <color auto="1"/>
      </font>
      <numFmt numFmtId="30" formatCode="@"/>
      <fill>
        <patternFill patternType="solid">
          <bgColor theme="6" tint="0.39997558519241921"/>
        </patternFill>
      </fill>
      <alignment horizontal="center" vertical="center" readingOrder="0"/>
    </dxf>
  </rfmt>
  <rfmt sheetId="1" sqref="SWC43" start="0" length="0">
    <dxf>
      <font>
        <b val="0"/>
        <i/>
        <sz val="10"/>
        <color auto="1"/>
      </font>
      <numFmt numFmtId="30" formatCode="@"/>
      <fill>
        <patternFill patternType="solid">
          <bgColor theme="6" tint="0.39997558519241921"/>
        </patternFill>
      </fill>
      <alignment horizontal="center" vertical="center" readingOrder="0"/>
    </dxf>
  </rfmt>
  <rfmt sheetId="1" sqref="SW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W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W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W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W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W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W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W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W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W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W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W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X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X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XN43" start="0" length="0">
    <dxf>
      <font>
        <b val="0"/>
        <i/>
        <sz val="10"/>
        <color auto="1"/>
      </font>
      <numFmt numFmtId="30" formatCode="@"/>
      <fill>
        <patternFill patternType="solid">
          <bgColor theme="6" tint="0.39997558519241921"/>
        </patternFill>
      </fill>
      <alignment horizontal="center" vertical="center" readingOrder="0"/>
    </dxf>
  </rfmt>
  <rfmt sheetId="1" sqref="SXO43" start="0" length="0">
    <dxf>
      <font>
        <b val="0"/>
        <i/>
        <sz val="10"/>
        <color auto="1"/>
      </font>
      <numFmt numFmtId="30" formatCode="@"/>
      <fill>
        <patternFill patternType="solid">
          <bgColor theme="6" tint="0.39997558519241921"/>
        </patternFill>
      </fill>
      <alignment horizontal="center" vertical="center" readingOrder="0"/>
    </dxf>
  </rfmt>
  <rfmt sheetId="1" sqref="SXP43" start="0" length="0">
    <dxf>
      <font>
        <b val="0"/>
        <i/>
        <sz val="10"/>
        <color auto="1"/>
      </font>
      <numFmt numFmtId="30" formatCode="@"/>
      <fill>
        <patternFill patternType="solid">
          <bgColor theme="6" tint="0.39997558519241921"/>
        </patternFill>
      </fill>
      <alignment horizontal="center" vertical="center" readingOrder="0"/>
    </dxf>
  </rfmt>
  <rfmt sheetId="1" sqref="SXQ43" start="0" length="0">
    <dxf>
      <font>
        <b val="0"/>
        <i/>
        <sz val="10"/>
        <color auto="1"/>
      </font>
      <numFmt numFmtId="30" formatCode="@"/>
      <fill>
        <patternFill patternType="solid">
          <bgColor theme="6" tint="0.39997558519241921"/>
        </patternFill>
      </fill>
      <alignment horizontal="center" vertical="center" readingOrder="0"/>
    </dxf>
  </rfmt>
  <rfmt sheetId="1" sqref="SX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X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X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X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X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X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X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X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X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Y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Y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Y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ZB43" start="0" length="0">
    <dxf>
      <font>
        <b val="0"/>
        <i/>
        <sz val="10"/>
        <color auto="1"/>
      </font>
      <numFmt numFmtId="30" formatCode="@"/>
      <fill>
        <patternFill patternType="solid">
          <bgColor theme="6" tint="0.39997558519241921"/>
        </patternFill>
      </fill>
      <alignment horizontal="center" vertical="center" readingOrder="0"/>
    </dxf>
  </rfmt>
  <rfmt sheetId="1" sqref="SZC43" start="0" length="0">
    <dxf>
      <font>
        <b val="0"/>
        <i/>
        <sz val="10"/>
        <color auto="1"/>
      </font>
      <numFmt numFmtId="30" formatCode="@"/>
      <fill>
        <patternFill patternType="solid">
          <bgColor theme="6" tint="0.39997558519241921"/>
        </patternFill>
      </fill>
      <alignment horizontal="center" vertical="center" readingOrder="0"/>
    </dxf>
  </rfmt>
  <rfmt sheetId="1" sqref="SZD43" start="0" length="0">
    <dxf>
      <font>
        <b val="0"/>
        <i/>
        <sz val="10"/>
        <color auto="1"/>
      </font>
      <numFmt numFmtId="30" formatCode="@"/>
      <fill>
        <patternFill patternType="solid">
          <bgColor theme="6" tint="0.39997558519241921"/>
        </patternFill>
      </fill>
      <alignment horizontal="center" vertical="center" readingOrder="0"/>
    </dxf>
  </rfmt>
  <rfmt sheetId="1" sqref="SZE43" start="0" length="0">
    <dxf>
      <font>
        <b val="0"/>
        <i/>
        <sz val="10"/>
        <color auto="1"/>
      </font>
      <numFmt numFmtId="30" formatCode="@"/>
      <fill>
        <patternFill patternType="solid">
          <bgColor theme="6" tint="0.39997558519241921"/>
        </patternFill>
      </fill>
      <alignment horizontal="center" vertical="center" readingOrder="0"/>
    </dxf>
  </rfmt>
  <rfmt sheetId="1" sqref="SZ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Z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Z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SZ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SZ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SZ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SZ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SZ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Z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Z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SZ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SZ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A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A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A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A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AP43" start="0" length="0">
    <dxf>
      <font>
        <b val="0"/>
        <i/>
        <sz val="10"/>
        <color auto="1"/>
      </font>
      <numFmt numFmtId="30" formatCode="@"/>
      <fill>
        <patternFill patternType="solid">
          <bgColor theme="6" tint="0.39997558519241921"/>
        </patternFill>
      </fill>
      <alignment horizontal="center" vertical="center" readingOrder="0"/>
    </dxf>
  </rfmt>
  <rfmt sheetId="1" sqref="TAQ43" start="0" length="0">
    <dxf>
      <font>
        <b val="0"/>
        <i/>
        <sz val="10"/>
        <color auto="1"/>
      </font>
      <numFmt numFmtId="30" formatCode="@"/>
      <fill>
        <patternFill patternType="solid">
          <bgColor theme="6" tint="0.39997558519241921"/>
        </patternFill>
      </fill>
      <alignment horizontal="center" vertical="center" readingOrder="0"/>
    </dxf>
  </rfmt>
  <rfmt sheetId="1" sqref="TAR43" start="0" length="0">
    <dxf>
      <font>
        <b val="0"/>
        <i/>
        <sz val="10"/>
        <color auto="1"/>
      </font>
      <numFmt numFmtId="30" formatCode="@"/>
      <fill>
        <patternFill patternType="solid">
          <bgColor theme="6" tint="0.39997558519241921"/>
        </patternFill>
      </fill>
      <alignment horizontal="center" vertical="center" readingOrder="0"/>
    </dxf>
  </rfmt>
  <rfmt sheetId="1" sqref="TAS43" start="0" length="0">
    <dxf>
      <font>
        <b val="0"/>
        <i/>
        <sz val="10"/>
        <color auto="1"/>
      </font>
      <numFmt numFmtId="30" formatCode="@"/>
      <fill>
        <patternFill patternType="solid">
          <bgColor theme="6" tint="0.39997558519241921"/>
        </patternFill>
      </fill>
      <alignment horizontal="center" vertical="center" readingOrder="0"/>
    </dxf>
  </rfmt>
  <rfmt sheetId="1" sqref="TA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A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A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A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A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A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A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B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B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B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CD43" start="0" length="0">
    <dxf>
      <font>
        <b val="0"/>
        <i/>
        <sz val="10"/>
        <color auto="1"/>
      </font>
      <numFmt numFmtId="30" formatCode="@"/>
      <fill>
        <patternFill patternType="solid">
          <bgColor theme="6" tint="0.39997558519241921"/>
        </patternFill>
      </fill>
      <alignment horizontal="center" vertical="center" readingOrder="0"/>
    </dxf>
  </rfmt>
  <rfmt sheetId="1" sqref="TCE43" start="0" length="0">
    <dxf>
      <font>
        <b val="0"/>
        <i/>
        <sz val="10"/>
        <color auto="1"/>
      </font>
      <numFmt numFmtId="30" formatCode="@"/>
      <fill>
        <patternFill patternType="solid">
          <bgColor theme="6" tint="0.39997558519241921"/>
        </patternFill>
      </fill>
      <alignment horizontal="center" vertical="center" readingOrder="0"/>
    </dxf>
  </rfmt>
  <rfmt sheetId="1" sqref="TCF43" start="0" length="0">
    <dxf>
      <font>
        <b val="0"/>
        <i/>
        <sz val="10"/>
        <color auto="1"/>
      </font>
      <numFmt numFmtId="30" formatCode="@"/>
      <fill>
        <patternFill patternType="solid">
          <bgColor theme="6" tint="0.39997558519241921"/>
        </patternFill>
      </fill>
      <alignment horizontal="center" vertical="center" readingOrder="0"/>
    </dxf>
  </rfmt>
  <rfmt sheetId="1" sqref="TCG43" start="0" length="0">
    <dxf>
      <font>
        <b val="0"/>
        <i/>
        <sz val="10"/>
        <color auto="1"/>
      </font>
      <numFmt numFmtId="30" formatCode="@"/>
      <fill>
        <patternFill patternType="solid">
          <bgColor theme="6" tint="0.39997558519241921"/>
        </patternFill>
      </fill>
      <alignment horizontal="center" vertical="center" readingOrder="0"/>
    </dxf>
  </rfmt>
  <rfmt sheetId="1" sqref="TC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C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C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C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C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C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C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C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C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C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C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C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D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D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D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D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D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DR43" start="0" length="0">
    <dxf>
      <font>
        <b val="0"/>
        <i/>
        <sz val="10"/>
        <color auto="1"/>
      </font>
      <numFmt numFmtId="30" formatCode="@"/>
      <fill>
        <patternFill patternType="solid">
          <bgColor theme="6" tint="0.39997558519241921"/>
        </patternFill>
      </fill>
      <alignment horizontal="center" vertical="center" readingOrder="0"/>
    </dxf>
  </rfmt>
  <rfmt sheetId="1" sqref="TDS43" start="0" length="0">
    <dxf>
      <font>
        <b val="0"/>
        <i/>
        <sz val="10"/>
        <color auto="1"/>
      </font>
      <numFmt numFmtId="30" formatCode="@"/>
      <fill>
        <patternFill patternType="solid">
          <bgColor theme="6" tint="0.39997558519241921"/>
        </patternFill>
      </fill>
      <alignment horizontal="center" vertical="center" readingOrder="0"/>
    </dxf>
  </rfmt>
  <rfmt sheetId="1" sqref="TDT43" start="0" length="0">
    <dxf>
      <font>
        <b val="0"/>
        <i/>
        <sz val="10"/>
        <color auto="1"/>
      </font>
      <numFmt numFmtId="30" formatCode="@"/>
      <fill>
        <patternFill patternType="solid">
          <bgColor theme="6" tint="0.39997558519241921"/>
        </patternFill>
      </fill>
      <alignment horizontal="center" vertical="center" readingOrder="0"/>
    </dxf>
  </rfmt>
  <rfmt sheetId="1" sqref="TDU43" start="0" length="0">
    <dxf>
      <font>
        <b val="0"/>
        <i/>
        <sz val="10"/>
        <color auto="1"/>
      </font>
      <numFmt numFmtId="30" formatCode="@"/>
      <fill>
        <patternFill patternType="solid">
          <bgColor theme="6" tint="0.39997558519241921"/>
        </patternFill>
      </fill>
      <alignment horizontal="center" vertical="center" readingOrder="0"/>
    </dxf>
  </rfmt>
  <rfmt sheetId="1" sqref="TD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D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D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D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D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E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E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E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E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E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F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FF43" start="0" length="0">
    <dxf>
      <font>
        <b val="0"/>
        <i/>
        <sz val="10"/>
        <color auto="1"/>
      </font>
      <numFmt numFmtId="30" formatCode="@"/>
      <fill>
        <patternFill patternType="solid">
          <bgColor theme="6" tint="0.39997558519241921"/>
        </patternFill>
      </fill>
      <alignment horizontal="center" vertical="center" readingOrder="0"/>
    </dxf>
  </rfmt>
  <rfmt sheetId="1" sqref="TFG43" start="0" length="0">
    <dxf>
      <font>
        <b val="0"/>
        <i/>
        <sz val="10"/>
        <color auto="1"/>
      </font>
      <numFmt numFmtId="30" formatCode="@"/>
      <fill>
        <patternFill patternType="solid">
          <bgColor theme="6" tint="0.39997558519241921"/>
        </patternFill>
      </fill>
      <alignment horizontal="center" vertical="center" readingOrder="0"/>
    </dxf>
  </rfmt>
  <rfmt sheetId="1" sqref="TFH43" start="0" length="0">
    <dxf>
      <font>
        <b val="0"/>
        <i/>
        <sz val="10"/>
        <color auto="1"/>
      </font>
      <numFmt numFmtId="30" formatCode="@"/>
      <fill>
        <patternFill patternType="solid">
          <bgColor theme="6" tint="0.39997558519241921"/>
        </patternFill>
      </fill>
      <alignment horizontal="center" vertical="center" readingOrder="0"/>
    </dxf>
  </rfmt>
  <rfmt sheetId="1" sqref="TFI43" start="0" length="0">
    <dxf>
      <font>
        <b val="0"/>
        <i/>
        <sz val="10"/>
        <color auto="1"/>
      </font>
      <numFmt numFmtId="30" formatCode="@"/>
      <fill>
        <patternFill patternType="solid">
          <bgColor theme="6" tint="0.39997558519241921"/>
        </patternFill>
      </fill>
      <alignment horizontal="center" vertical="center" readingOrder="0"/>
    </dxf>
  </rfmt>
  <rfmt sheetId="1" sqref="TF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F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F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F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F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F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F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F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F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F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F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F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F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F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F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F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F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G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G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G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G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G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G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G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GT43" start="0" length="0">
    <dxf>
      <font>
        <b val="0"/>
        <i/>
        <sz val="10"/>
        <color auto="1"/>
      </font>
      <numFmt numFmtId="30" formatCode="@"/>
      <fill>
        <patternFill patternType="solid">
          <bgColor theme="6" tint="0.39997558519241921"/>
        </patternFill>
      </fill>
      <alignment horizontal="center" vertical="center" readingOrder="0"/>
    </dxf>
  </rfmt>
  <rfmt sheetId="1" sqref="TGU43" start="0" length="0">
    <dxf>
      <font>
        <b val="0"/>
        <i/>
        <sz val="10"/>
        <color auto="1"/>
      </font>
      <numFmt numFmtId="30" formatCode="@"/>
      <fill>
        <patternFill patternType="solid">
          <bgColor theme="6" tint="0.39997558519241921"/>
        </patternFill>
      </fill>
      <alignment horizontal="center" vertical="center" readingOrder="0"/>
    </dxf>
  </rfmt>
  <rfmt sheetId="1" sqref="TGV43" start="0" length="0">
    <dxf>
      <font>
        <b val="0"/>
        <i/>
        <sz val="10"/>
        <color auto="1"/>
      </font>
      <numFmt numFmtId="30" formatCode="@"/>
      <fill>
        <patternFill patternType="solid">
          <bgColor theme="6" tint="0.39997558519241921"/>
        </patternFill>
      </fill>
      <alignment horizontal="center" vertical="center" readingOrder="0"/>
    </dxf>
  </rfmt>
  <rfmt sheetId="1" sqref="TGW43" start="0" length="0">
    <dxf>
      <font>
        <b val="0"/>
        <i/>
        <sz val="10"/>
        <color auto="1"/>
      </font>
      <numFmt numFmtId="30" formatCode="@"/>
      <fill>
        <patternFill patternType="solid">
          <bgColor theme="6" tint="0.39997558519241921"/>
        </patternFill>
      </fill>
      <alignment horizontal="center" vertical="center" readingOrder="0"/>
    </dxf>
  </rfmt>
  <rfmt sheetId="1" sqref="TG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G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G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H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H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H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H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H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H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H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I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IH43" start="0" length="0">
    <dxf>
      <font>
        <b val="0"/>
        <i/>
        <sz val="10"/>
        <color auto="1"/>
      </font>
      <numFmt numFmtId="30" formatCode="@"/>
      <fill>
        <patternFill patternType="solid">
          <bgColor theme="6" tint="0.39997558519241921"/>
        </patternFill>
      </fill>
      <alignment horizontal="center" vertical="center" readingOrder="0"/>
    </dxf>
  </rfmt>
  <rfmt sheetId="1" sqref="TII43" start="0" length="0">
    <dxf>
      <font>
        <b val="0"/>
        <i/>
        <sz val="10"/>
        <color auto="1"/>
      </font>
      <numFmt numFmtId="30" formatCode="@"/>
      <fill>
        <patternFill patternType="solid">
          <bgColor theme="6" tint="0.39997558519241921"/>
        </patternFill>
      </fill>
      <alignment horizontal="center" vertical="center" readingOrder="0"/>
    </dxf>
  </rfmt>
  <rfmt sheetId="1" sqref="TIJ43" start="0" length="0">
    <dxf>
      <font>
        <b val="0"/>
        <i/>
        <sz val="10"/>
        <color auto="1"/>
      </font>
      <numFmt numFmtId="30" formatCode="@"/>
      <fill>
        <patternFill patternType="solid">
          <bgColor theme="6" tint="0.39997558519241921"/>
        </patternFill>
      </fill>
      <alignment horizontal="center" vertical="center" readingOrder="0"/>
    </dxf>
  </rfmt>
  <rfmt sheetId="1" sqref="TIK43" start="0" length="0">
    <dxf>
      <font>
        <b val="0"/>
        <i/>
        <sz val="10"/>
        <color auto="1"/>
      </font>
      <numFmt numFmtId="30" formatCode="@"/>
      <fill>
        <patternFill patternType="solid">
          <bgColor theme="6" tint="0.39997558519241921"/>
        </patternFill>
      </fill>
      <alignment horizontal="center" vertical="center" readingOrder="0"/>
    </dxf>
  </rfmt>
  <rfmt sheetId="1" sqref="TI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I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I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I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I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I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I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I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I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I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I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I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I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J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JV43" start="0" length="0">
    <dxf>
      <font>
        <b val="0"/>
        <i/>
        <sz val="10"/>
        <color auto="1"/>
      </font>
      <numFmt numFmtId="30" formatCode="@"/>
      <fill>
        <patternFill patternType="solid">
          <bgColor theme="6" tint="0.39997558519241921"/>
        </patternFill>
      </fill>
      <alignment horizontal="center" vertical="center" readingOrder="0"/>
    </dxf>
  </rfmt>
  <rfmt sheetId="1" sqref="TJW43" start="0" length="0">
    <dxf>
      <font>
        <b val="0"/>
        <i/>
        <sz val="10"/>
        <color auto="1"/>
      </font>
      <numFmt numFmtId="30" formatCode="@"/>
      <fill>
        <patternFill patternType="solid">
          <bgColor theme="6" tint="0.39997558519241921"/>
        </patternFill>
      </fill>
      <alignment horizontal="center" vertical="center" readingOrder="0"/>
    </dxf>
  </rfmt>
  <rfmt sheetId="1" sqref="TJX43" start="0" length="0">
    <dxf>
      <font>
        <b val="0"/>
        <i/>
        <sz val="10"/>
        <color auto="1"/>
      </font>
      <numFmt numFmtId="30" formatCode="@"/>
      <fill>
        <patternFill patternType="solid">
          <bgColor theme="6" tint="0.39997558519241921"/>
        </patternFill>
      </fill>
      <alignment horizontal="center" vertical="center" readingOrder="0"/>
    </dxf>
  </rfmt>
  <rfmt sheetId="1" sqref="TJY43" start="0" length="0">
    <dxf>
      <font>
        <b val="0"/>
        <i/>
        <sz val="10"/>
        <color auto="1"/>
      </font>
      <numFmt numFmtId="30" formatCode="@"/>
      <fill>
        <patternFill patternType="solid">
          <bgColor theme="6" tint="0.39997558519241921"/>
        </patternFill>
      </fill>
      <alignment horizontal="center" vertical="center" readingOrder="0"/>
    </dxf>
  </rfmt>
  <rfmt sheetId="1" sqref="TJ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K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K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K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K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K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K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K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K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K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K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K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K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K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K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K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L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LJ43" start="0" length="0">
    <dxf>
      <font>
        <b val="0"/>
        <i/>
        <sz val="10"/>
        <color auto="1"/>
      </font>
      <numFmt numFmtId="30" formatCode="@"/>
      <fill>
        <patternFill patternType="solid">
          <bgColor theme="6" tint="0.39997558519241921"/>
        </patternFill>
      </fill>
      <alignment horizontal="center" vertical="center" readingOrder="0"/>
    </dxf>
  </rfmt>
  <rfmt sheetId="1" sqref="TLK43" start="0" length="0">
    <dxf>
      <font>
        <b val="0"/>
        <i/>
        <sz val="10"/>
        <color auto="1"/>
      </font>
      <numFmt numFmtId="30" formatCode="@"/>
      <fill>
        <patternFill patternType="solid">
          <bgColor theme="6" tint="0.39997558519241921"/>
        </patternFill>
      </fill>
      <alignment horizontal="center" vertical="center" readingOrder="0"/>
    </dxf>
  </rfmt>
  <rfmt sheetId="1" sqref="TLL43" start="0" length="0">
    <dxf>
      <font>
        <b val="0"/>
        <i/>
        <sz val="10"/>
        <color auto="1"/>
      </font>
      <numFmt numFmtId="30" formatCode="@"/>
      <fill>
        <patternFill patternType="solid">
          <bgColor theme="6" tint="0.39997558519241921"/>
        </patternFill>
      </fill>
      <alignment horizontal="center" vertical="center" readingOrder="0"/>
    </dxf>
  </rfmt>
  <rfmt sheetId="1" sqref="TLM43" start="0" length="0">
    <dxf>
      <font>
        <b val="0"/>
        <i/>
        <sz val="10"/>
        <color auto="1"/>
      </font>
      <numFmt numFmtId="30" formatCode="@"/>
      <fill>
        <patternFill patternType="solid">
          <bgColor theme="6" tint="0.39997558519241921"/>
        </patternFill>
      </fill>
      <alignment horizontal="center" vertical="center" readingOrder="0"/>
    </dxf>
  </rfmt>
  <rfmt sheetId="1" sqref="TL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L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L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L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L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L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L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L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L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L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L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M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MX43" start="0" length="0">
    <dxf>
      <font>
        <b val="0"/>
        <i/>
        <sz val="10"/>
        <color auto="1"/>
      </font>
      <numFmt numFmtId="30" formatCode="@"/>
      <fill>
        <patternFill patternType="solid">
          <bgColor theme="6" tint="0.39997558519241921"/>
        </patternFill>
      </fill>
      <alignment horizontal="center" vertical="center" readingOrder="0"/>
    </dxf>
  </rfmt>
  <rfmt sheetId="1" sqref="TMY43" start="0" length="0">
    <dxf>
      <font>
        <b val="0"/>
        <i/>
        <sz val="10"/>
        <color auto="1"/>
      </font>
      <numFmt numFmtId="30" formatCode="@"/>
      <fill>
        <patternFill patternType="solid">
          <bgColor theme="6" tint="0.39997558519241921"/>
        </patternFill>
      </fill>
      <alignment horizontal="center" vertical="center" readingOrder="0"/>
    </dxf>
  </rfmt>
  <rfmt sheetId="1" sqref="TMZ43" start="0" length="0">
    <dxf>
      <font>
        <b val="0"/>
        <i/>
        <sz val="10"/>
        <color auto="1"/>
      </font>
      <numFmt numFmtId="30" formatCode="@"/>
      <fill>
        <patternFill patternType="solid">
          <bgColor theme="6" tint="0.39997558519241921"/>
        </patternFill>
      </fill>
      <alignment horizontal="center" vertical="center" readingOrder="0"/>
    </dxf>
  </rfmt>
  <rfmt sheetId="1" sqref="TNA43" start="0" length="0">
    <dxf>
      <font>
        <b val="0"/>
        <i/>
        <sz val="10"/>
        <color auto="1"/>
      </font>
      <numFmt numFmtId="30" formatCode="@"/>
      <fill>
        <patternFill patternType="solid">
          <bgColor theme="6" tint="0.39997558519241921"/>
        </patternFill>
      </fill>
      <alignment horizontal="center" vertical="center" readingOrder="0"/>
    </dxf>
  </rfmt>
  <rfmt sheetId="1" sqref="TN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N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N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N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N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N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N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N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N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N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N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N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N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N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O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OL43" start="0" length="0">
    <dxf>
      <font>
        <b val="0"/>
        <i/>
        <sz val="10"/>
        <color auto="1"/>
      </font>
      <numFmt numFmtId="30" formatCode="@"/>
      <fill>
        <patternFill patternType="solid">
          <bgColor theme="6" tint="0.39997558519241921"/>
        </patternFill>
      </fill>
      <alignment horizontal="center" vertical="center" readingOrder="0"/>
    </dxf>
  </rfmt>
  <rfmt sheetId="1" sqref="TOM43" start="0" length="0">
    <dxf>
      <font>
        <b val="0"/>
        <i/>
        <sz val="10"/>
        <color auto="1"/>
      </font>
      <numFmt numFmtId="30" formatCode="@"/>
      <fill>
        <patternFill patternType="solid">
          <bgColor theme="6" tint="0.39997558519241921"/>
        </patternFill>
      </fill>
      <alignment horizontal="center" vertical="center" readingOrder="0"/>
    </dxf>
  </rfmt>
  <rfmt sheetId="1" sqref="TON43" start="0" length="0">
    <dxf>
      <font>
        <b val="0"/>
        <i/>
        <sz val="10"/>
        <color auto="1"/>
      </font>
      <numFmt numFmtId="30" formatCode="@"/>
      <fill>
        <patternFill patternType="solid">
          <bgColor theme="6" tint="0.39997558519241921"/>
        </patternFill>
      </fill>
      <alignment horizontal="center" vertical="center" readingOrder="0"/>
    </dxf>
  </rfmt>
  <rfmt sheetId="1" sqref="TOO43" start="0" length="0">
    <dxf>
      <font>
        <b val="0"/>
        <i/>
        <sz val="10"/>
        <color auto="1"/>
      </font>
      <numFmt numFmtId="30" formatCode="@"/>
      <fill>
        <patternFill patternType="solid">
          <bgColor theme="6" tint="0.39997558519241921"/>
        </patternFill>
      </fill>
      <alignment horizontal="center" vertical="center" readingOrder="0"/>
    </dxf>
  </rfmt>
  <rfmt sheetId="1" sqref="TO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O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O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O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O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O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O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O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O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O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O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P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PZ43" start="0" length="0">
    <dxf>
      <font>
        <b val="0"/>
        <i/>
        <sz val="10"/>
        <color auto="1"/>
      </font>
      <numFmt numFmtId="30" formatCode="@"/>
      <fill>
        <patternFill patternType="solid">
          <bgColor theme="6" tint="0.39997558519241921"/>
        </patternFill>
      </fill>
      <alignment horizontal="center" vertical="center" readingOrder="0"/>
    </dxf>
  </rfmt>
  <rfmt sheetId="1" sqref="TQA43" start="0" length="0">
    <dxf>
      <font>
        <b val="0"/>
        <i/>
        <sz val="10"/>
        <color auto="1"/>
      </font>
      <numFmt numFmtId="30" formatCode="@"/>
      <fill>
        <patternFill patternType="solid">
          <bgColor theme="6" tint="0.39997558519241921"/>
        </patternFill>
      </fill>
      <alignment horizontal="center" vertical="center" readingOrder="0"/>
    </dxf>
  </rfmt>
  <rfmt sheetId="1" sqref="TQB43" start="0" length="0">
    <dxf>
      <font>
        <b val="0"/>
        <i/>
        <sz val="10"/>
        <color auto="1"/>
      </font>
      <numFmt numFmtId="30" formatCode="@"/>
      <fill>
        <patternFill patternType="solid">
          <bgColor theme="6" tint="0.39997558519241921"/>
        </patternFill>
      </fill>
      <alignment horizontal="center" vertical="center" readingOrder="0"/>
    </dxf>
  </rfmt>
  <rfmt sheetId="1" sqref="TQC43" start="0" length="0">
    <dxf>
      <font>
        <b val="0"/>
        <i/>
        <sz val="10"/>
        <color auto="1"/>
      </font>
      <numFmt numFmtId="30" formatCode="@"/>
      <fill>
        <patternFill patternType="solid">
          <bgColor theme="6" tint="0.39997558519241921"/>
        </patternFill>
      </fill>
      <alignment horizontal="center" vertical="center" readingOrder="0"/>
    </dxf>
  </rfmt>
  <rfmt sheetId="1" sqref="TQ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Q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Q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Q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Q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Q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Q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Q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Q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Q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Q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Q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R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RN43" start="0" length="0">
    <dxf>
      <font>
        <b val="0"/>
        <i/>
        <sz val="10"/>
        <color auto="1"/>
      </font>
      <numFmt numFmtId="30" formatCode="@"/>
      <fill>
        <patternFill patternType="solid">
          <bgColor theme="6" tint="0.39997558519241921"/>
        </patternFill>
      </fill>
      <alignment horizontal="center" vertical="center" readingOrder="0"/>
    </dxf>
  </rfmt>
  <rfmt sheetId="1" sqref="TRO43" start="0" length="0">
    <dxf>
      <font>
        <b val="0"/>
        <i/>
        <sz val="10"/>
        <color auto="1"/>
      </font>
      <numFmt numFmtId="30" formatCode="@"/>
      <fill>
        <patternFill patternType="solid">
          <bgColor theme="6" tint="0.39997558519241921"/>
        </patternFill>
      </fill>
      <alignment horizontal="center" vertical="center" readingOrder="0"/>
    </dxf>
  </rfmt>
  <rfmt sheetId="1" sqref="TRP43" start="0" length="0">
    <dxf>
      <font>
        <b val="0"/>
        <i/>
        <sz val="10"/>
        <color auto="1"/>
      </font>
      <numFmt numFmtId="30" formatCode="@"/>
      <fill>
        <patternFill patternType="solid">
          <bgColor theme="6" tint="0.39997558519241921"/>
        </patternFill>
      </fill>
      <alignment horizontal="center" vertical="center" readingOrder="0"/>
    </dxf>
  </rfmt>
  <rfmt sheetId="1" sqref="TRQ43" start="0" length="0">
    <dxf>
      <font>
        <b val="0"/>
        <i/>
        <sz val="10"/>
        <color auto="1"/>
      </font>
      <numFmt numFmtId="30" formatCode="@"/>
      <fill>
        <patternFill patternType="solid">
          <bgColor theme="6" tint="0.39997558519241921"/>
        </patternFill>
      </fill>
      <alignment horizontal="center" vertical="center" readingOrder="0"/>
    </dxf>
  </rfmt>
  <rfmt sheetId="1" sqref="TR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R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R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R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R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R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R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R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R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S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S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TB43" start="0" length="0">
    <dxf>
      <font>
        <b val="0"/>
        <i/>
        <sz val="10"/>
        <color auto="1"/>
      </font>
      <numFmt numFmtId="30" formatCode="@"/>
      <fill>
        <patternFill patternType="solid">
          <bgColor theme="6" tint="0.39997558519241921"/>
        </patternFill>
      </fill>
      <alignment horizontal="center" vertical="center" readingOrder="0"/>
    </dxf>
  </rfmt>
  <rfmt sheetId="1" sqref="TTC43" start="0" length="0">
    <dxf>
      <font>
        <b val="0"/>
        <i/>
        <sz val="10"/>
        <color auto="1"/>
      </font>
      <numFmt numFmtId="30" formatCode="@"/>
      <fill>
        <patternFill patternType="solid">
          <bgColor theme="6" tint="0.39997558519241921"/>
        </patternFill>
      </fill>
      <alignment horizontal="center" vertical="center" readingOrder="0"/>
    </dxf>
  </rfmt>
  <rfmt sheetId="1" sqref="TTD43" start="0" length="0">
    <dxf>
      <font>
        <b val="0"/>
        <i/>
        <sz val="10"/>
        <color auto="1"/>
      </font>
      <numFmt numFmtId="30" formatCode="@"/>
      <fill>
        <patternFill patternType="solid">
          <bgColor theme="6" tint="0.39997558519241921"/>
        </patternFill>
      </fill>
      <alignment horizontal="center" vertical="center" readingOrder="0"/>
    </dxf>
  </rfmt>
  <rfmt sheetId="1" sqref="TTE43" start="0" length="0">
    <dxf>
      <font>
        <b val="0"/>
        <i/>
        <sz val="10"/>
        <color auto="1"/>
      </font>
      <numFmt numFmtId="30" formatCode="@"/>
      <fill>
        <patternFill patternType="solid">
          <bgColor theme="6" tint="0.39997558519241921"/>
        </patternFill>
      </fill>
      <alignment horizontal="center" vertical="center" readingOrder="0"/>
    </dxf>
  </rfmt>
  <rfmt sheetId="1" sqref="TT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T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T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T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T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T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T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T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T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T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T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T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U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U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U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UP43" start="0" length="0">
    <dxf>
      <font>
        <b val="0"/>
        <i/>
        <sz val="10"/>
        <color auto="1"/>
      </font>
      <numFmt numFmtId="30" formatCode="@"/>
      <fill>
        <patternFill patternType="solid">
          <bgColor theme="6" tint="0.39997558519241921"/>
        </patternFill>
      </fill>
      <alignment horizontal="center" vertical="center" readingOrder="0"/>
    </dxf>
  </rfmt>
  <rfmt sheetId="1" sqref="TUQ43" start="0" length="0">
    <dxf>
      <font>
        <b val="0"/>
        <i/>
        <sz val="10"/>
        <color auto="1"/>
      </font>
      <numFmt numFmtId="30" formatCode="@"/>
      <fill>
        <patternFill patternType="solid">
          <bgColor theme="6" tint="0.39997558519241921"/>
        </patternFill>
      </fill>
      <alignment horizontal="center" vertical="center" readingOrder="0"/>
    </dxf>
  </rfmt>
  <rfmt sheetId="1" sqref="TUR43" start="0" length="0">
    <dxf>
      <font>
        <b val="0"/>
        <i/>
        <sz val="10"/>
        <color auto="1"/>
      </font>
      <numFmt numFmtId="30" formatCode="@"/>
      <fill>
        <patternFill patternType="solid">
          <bgColor theme="6" tint="0.39997558519241921"/>
        </patternFill>
      </fill>
      <alignment horizontal="center" vertical="center" readingOrder="0"/>
    </dxf>
  </rfmt>
  <rfmt sheetId="1" sqref="TUS43" start="0" length="0">
    <dxf>
      <font>
        <b val="0"/>
        <i/>
        <sz val="10"/>
        <color auto="1"/>
      </font>
      <numFmt numFmtId="30" formatCode="@"/>
      <fill>
        <patternFill patternType="solid">
          <bgColor theme="6" tint="0.39997558519241921"/>
        </patternFill>
      </fill>
      <alignment horizontal="center" vertical="center" readingOrder="0"/>
    </dxf>
  </rfmt>
  <rfmt sheetId="1" sqref="TU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U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U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U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U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U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U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V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V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V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WD43" start="0" length="0">
    <dxf>
      <font>
        <b val="0"/>
        <i/>
        <sz val="10"/>
        <color auto="1"/>
      </font>
      <numFmt numFmtId="30" formatCode="@"/>
      <fill>
        <patternFill patternType="solid">
          <bgColor theme="6" tint="0.39997558519241921"/>
        </patternFill>
      </fill>
      <alignment horizontal="center" vertical="center" readingOrder="0"/>
    </dxf>
  </rfmt>
  <rfmt sheetId="1" sqref="TWE43" start="0" length="0">
    <dxf>
      <font>
        <b val="0"/>
        <i/>
        <sz val="10"/>
        <color auto="1"/>
      </font>
      <numFmt numFmtId="30" formatCode="@"/>
      <fill>
        <patternFill patternType="solid">
          <bgColor theme="6" tint="0.39997558519241921"/>
        </patternFill>
      </fill>
      <alignment horizontal="center" vertical="center" readingOrder="0"/>
    </dxf>
  </rfmt>
  <rfmt sheetId="1" sqref="TWF43" start="0" length="0">
    <dxf>
      <font>
        <b val="0"/>
        <i/>
        <sz val="10"/>
        <color auto="1"/>
      </font>
      <numFmt numFmtId="30" formatCode="@"/>
      <fill>
        <patternFill patternType="solid">
          <bgColor theme="6" tint="0.39997558519241921"/>
        </patternFill>
      </fill>
      <alignment horizontal="center" vertical="center" readingOrder="0"/>
    </dxf>
  </rfmt>
  <rfmt sheetId="1" sqref="TWG43" start="0" length="0">
    <dxf>
      <font>
        <b val="0"/>
        <i/>
        <sz val="10"/>
        <color auto="1"/>
      </font>
      <numFmt numFmtId="30" formatCode="@"/>
      <fill>
        <patternFill patternType="solid">
          <bgColor theme="6" tint="0.39997558519241921"/>
        </patternFill>
      </fill>
      <alignment horizontal="center" vertical="center" readingOrder="0"/>
    </dxf>
  </rfmt>
  <rfmt sheetId="1" sqref="TW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W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W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W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W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W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W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W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W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W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W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W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X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X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X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X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X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XR43" start="0" length="0">
    <dxf>
      <font>
        <b val="0"/>
        <i/>
        <sz val="10"/>
        <color auto="1"/>
      </font>
      <numFmt numFmtId="30" formatCode="@"/>
      <fill>
        <patternFill patternType="solid">
          <bgColor theme="6" tint="0.39997558519241921"/>
        </patternFill>
      </fill>
      <alignment horizontal="center" vertical="center" readingOrder="0"/>
    </dxf>
  </rfmt>
  <rfmt sheetId="1" sqref="TXS43" start="0" length="0">
    <dxf>
      <font>
        <b val="0"/>
        <i/>
        <sz val="10"/>
        <color auto="1"/>
      </font>
      <numFmt numFmtId="30" formatCode="@"/>
      <fill>
        <patternFill patternType="solid">
          <bgColor theme="6" tint="0.39997558519241921"/>
        </patternFill>
      </fill>
      <alignment horizontal="center" vertical="center" readingOrder="0"/>
    </dxf>
  </rfmt>
  <rfmt sheetId="1" sqref="TXT43" start="0" length="0">
    <dxf>
      <font>
        <b val="0"/>
        <i/>
        <sz val="10"/>
        <color auto="1"/>
      </font>
      <numFmt numFmtId="30" formatCode="@"/>
      <fill>
        <patternFill patternType="solid">
          <bgColor theme="6" tint="0.39997558519241921"/>
        </patternFill>
      </fill>
      <alignment horizontal="center" vertical="center" readingOrder="0"/>
    </dxf>
  </rfmt>
  <rfmt sheetId="1" sqref="TXU43" start="0" length="0">
    <dxf>
      <font>
        <b val="0"/>
        <i/>
        <sz val="10"/>
        <color auto="1"/>
      </font>
      <numFmt numFmtId="30" formatCode="@"/>
      <fill>
        <patternFill patternType="solid">
          <bgColor theme="6" tint="0.39997558519241921"/>
        </patternFill>
      </fill>
      <alignment horizontal="center" vertical="center" readingOrder="0"/>
    </dxf>
  </rfmt>
  <rfmt sheetId="1" sqref="TX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X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X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X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X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Y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Y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Y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Y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Y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Z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ZF43" start="0" length="0">
    <dxf>
      <font>
        <b val="0"/>
        <i/>
        <sz val="10"/>
        <color auto="1"/>
      </font>
      <numFmt numFmtId="30" formatCode="@"/>
      <fill>
        <patternFill patternType="solid">
          <bgColor theme="6" tint="0.39997558519241921"/>
        </patternFill>
      </fill>
      <alignment horizontal="center" vertical="center" readingOrder="0"/>
    </dxf>
  </rfmt>
  <rfmt sheetId="1" sqref="TZG43" start="0" length="0">
    <dxf>
      <font>
        <b val="0"/>
        <i/>
        <sz val="10"/>
        <color auto="1"/>
      </font>
      <numFmt numFmtId="30" formatCode="@"/>
      <fill>
        <patternFill patternType="solid">
          <bgColor theme="6" tint="0.39997558519241921"/>
        </patternFill>
      </fill>
      <alignment horizontal="center" vertical="center" readingOrder="0"/>
    </dxf>
  </rfmt>
  <rfmt sheetId="1" sqref="TZH43" start="0" length="0">
    <dxf>
      <font>
        <b val="0"/>
        <i/>
        <sz val="10"/>
        <color auto="1"/>
      </font>
      <numFmt numFmtId="30" formatCode="@"/>
      <fill>
        <patternFill patternType="solid">
          <bgColor theme="6" tint="0.39997558519241921"/>
        </patternFill>
      </fill>
      <alignment horizontal="center" vertical="center" readingOrder="0"/>
    </dxf>
  </rfmt>
  <rfmt sheetId="1" sqref="TZI43" start="0" length="0">
    <dxf>
      <font>
        <b val="0"/>
        <i/>
        <sz val="10"/>
        <color auto="1"/>
      </font>
      <numFmt numFmtId="30" formatCode="@"/>
      <fill>
        <patternFill patternType="solid">
          <bgColor theme="6" tint="0.39997558519241921"/>
        </patternFill>
      </fill>
      <alignment horizontal="center" vertical="center" readingOrder="0"/>
    </dxf>
  </rfmt>
  <rfmt sheetId="1" sqref="TZ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Z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Z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TZ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TZ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Z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TZ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Z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TZ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TZ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Z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Z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TZ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Z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Z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Z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Z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A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A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A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A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A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A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A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AT43" start="0" length="0">
    <dxf>
      <font>
        <b val="0"/>
        <i/>
        <sz val="10"/>
        <color auto="1"/>
      </font>
      <numFmt numFmtId="30" formatCode="@"/>
      <fill>
        <patternFill patternType="solid">
          <bgColor theme="6" tint="0.39997558519241921"/>
        </patternFill>
      </fill>
      <alignment horizontal="center" vertical="center" readingOrder="0"/>
    </dxf>
  </rfmt>
  <rfmt sheetId="1" sqref="UAU43" start="0" length="0">
    <dxf>
      <font>
        <b val="0"/>
        <i/>
        <sz val="10"/>
        <color auto="1"/>
      </font>
      <numFmt numFmtId="30" formatCode="@"/>
      <fill>
        <patternFill patternType="solid">
          <bgColor theme="6" tint="0.39997558519241921"/>
        </patternFill>
      </fill>
      <alignment horizontal="center" vertical="center" readingOrder="0"/>
    </dxf>
  </rfmt>
  <rfmt sheetId="1" sqref="UAV43" start="0" length="0">
    <dxf>
      <font>
        <b val="0"/>
        <i/>
        <sz val="10"/>
        <color auto="1"/>
      </font>
      <numFmt numFmtId="30" formatCode="@"/>
      <fill>
        <patternFill patternType="solid">
          <bgColor theme="6" tint="0.39997558519241921"/>
        </patternFill>
      </fill>
      <alignment horizontal="center" vertical="center" readingOrder="0"/>
    </dxf>
  </rfmt>
  <rfmt sheetId="1" sqref="UAW43" start="0" length="0">
    <dxf>
      <font>
        <b val="0"/>
        <i/>
        <sz val="10"/>
        <color auto="1"/>
      </font>
      <numFmt numFmtId="30" formatCode="@"/>
      <fill>
        <patternFill patternType="solid">
          <bgColor theme="6" tint="0.39997558519241921"/>
        </patternFill>
      </fill>
      <alignment horizontal="center" vertical="center" readingOrder="0"/>
    </dxf>
  </rfmt>
  <rfmt sheetId="1" sqref="UA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A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A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B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B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B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B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B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B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C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CH43" start="0" length="0">
    <dxf>
      <font>
        <b val="0"/>
        <i/>
        <sz val="10"/>
        <color auto="1"/>
      </font>
      <numFmt numFmtId="30" formatCode="@"/>
      <fill>
        <patternFill patternType="solid">
          <bgColor theme="6" tint="0.39997558519241921"/>
        </patternFill>
      </fill>
      <alignment horizontal="center" vertical="center" readingOrder="0"/>
    </dxf>
  </rfmt>
  <rfmt sheetId="1" sqref="UCI43" start="0" length="0">
    <dxf>
      <font>
        <b val="0"/>
        <i/>
        <sz val="10"/>
        <color auto="1"/>
      </font>
      <numFmt numFmtId="30" formatCode="@"/>
      <fill>
        <patternFill patternType="solid">
          <bgColor theme="6" tint="0.39997558519241921"/>
        </patternFill>
      </fill>
      <alignment horizontal="center" vertical="center" readingOrder="0"/>
    </dxf>
  </rfmt>
  <rfmt sheetId="1" sqref="UCJ43" start="0" length="0">
    <dxf>
      <font>
        <b val="0"/>
        <i/>
        <sz val="10"/>
        <color auto="1"/>
      </font>
      <numFmt numFmtId="30" formatCode="@"/>
      <fill>
        <patternFill patternType="solid">
          <bgColor theme="6" tint="0.39997558519241921"/>
        </patternFill>
      </fill>
      <alignment horizontal="center" vertical="center" readingOrder="0"/>
    </dxf>
  </rfmt>
  <rfmt sheetId="1" sqref="UCK43" start="0" length="0">
    <dxf>
      <font>
        <b val="0"/>
        <i/>
        <sz val="10"/>
        <color auto="1"/>
      </font>
      <numFmt numFmtId="30" formatCode="@"/>
      <fill>
        <patternFill patternType="solid">
          <bgColor theme="6" tint="0.39997558519241921"/>
        </patternFill>
      </fill>
      <alignment horizontal="center" vertical="center" readingOrder="0"/>
    </dxf>
  </rfmt>
  <rfmt sheetId="1" sqref="UC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C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C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C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C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C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C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C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C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C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C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C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C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D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DV43" start="0" length="0">
    <dxf>
      <font>
        <b val="0"/>
        <i/>
        <sz val="10"/>
        <color auto="1"/>
      </font>
      <numFmt numFmtId="30" formatCode="@"/>
      <fill>
        <patternFill patternType="solid">
          <bgColor theme="6" tint="0.39997558519241921"/>
        </patternFill>
      </fill>
      <alignment horizontal="center" vertical="center" readingOrder="0"/>
    </dxf>
  </rfmt>
  <rfmt sheetId="1" sqref="UDW43" start="0" length="0">
    <dxf>
      <font>
        <b val="0"/>
        <i/>
        <sz val="10"/>
        <color auto="1"/>
      </font>
      <numFmt numFmtId="30" formatCode="@"/>
      <fill>
        <patternFill patternType="solid">
          <bgColor theme="6" tint="0.39997558519241921"/>
        </patternFill>
      </fill>
      <alignment horizontal="center" vertical="center" readingOrder="0"/>
    </dxf>
  </rfmt>
  <rfmt sheetId="1" sqref="UDX43" start="0" length="0">
    <dxf>
      <font>
        <b val="0"/>
        <i/>
        <sz val="10"/>
        <color auto="1"/>
      </font>
      <numFmt numFmtId="30" formatCode="@"/>
      <fill>
        <patternFill patternType="solid">
          <bgColor theme="6" tint="0.39997558519241921"/>
        </patternFill>
      </fill>
      <alignment horizontal="center" vertical="center" readingOrder="0"/>
    </dxf>
  </rfmt>
  <rfmt sheetId="1" sqref="UDY43" start="0" length="0">
    <dxf>
      <font>
        <b val="0"/>
        <i/>
        <sz val="10"/>
        <color auto="1"/>
      </font>
      <numFmt numFmtId="30" formatCode="@"/>
      <fill>
        <patternFill patternType="solid">
          <bgColor theme="6" tint="0.39997558519241921"/>
        </patternFill>
      </fill>
      <alignment horizontal="center" vertical="center" readingOrder="0"/>
    </dxf>
  </rfmt>
  <rfmt sheetId="1" sqref="UD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E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E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E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E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E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E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E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E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E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E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E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E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E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E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E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F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FJ43" start="0" length="0">
    <dxf>
      <font>
        <b val="0"/>
        <i/>
        <sz val="10"/>
        <color auto="1"/>
      </font>
      <numFmt numFmtId="30" formatCode="@"/>
      <fill>
        <patternFill patternType="solid">
          <bgColor theme="6" tint="0.39997558519241921"/>
        </patternFill>
      </fill>
      <alignment horizontal="center" vertical="center" readingOrder="0"/>
    </dxf>
  </rfmt>
  <rfmt sheetId="1" sqref="UFK43" start="0" length="0">
    <dxf>
      <font>
        <b val="0"/>
        <i/>
        <sz val="10"/>
        <color auto="1"/>
      </font>
      <numFmt numFmtId="30" formatCode="@"/>
      <fill>
        <patternFill patternType="solid">
          <bgColor theme="6" tint="0.39997558519241921"/>
        </patternFill>
      </fill>
      <alignment horizontal="center" vertical="center" readingOrder="0"/>
    </dxf>
  </rfmt>
  <rfmt sheetId="1" sqref="UFL43" start="0" length="0">
    <dxf>
      <font>
        <b val="0"/>
        <i/>
        <sz val="10"/>
        <color auto="1"/>
      </font>
      <numFmt numFmtId="30" formatCode="@"/>
      <fill>
        <patternFill patternType="solid">
          <bgColor theme="6" tint="0.39997558519241921"/>
        </patternFill>
      </fill>
      <alignment horizontal="center" vertical="center" readingOrder="0"/>
    </dxf>
  </rfmt>
  <rfmt sheetId="1" sqref="UFM43" start="0" length="0">
    <dxf>
      <font>
        <b val="0"/>
        <i/>
        <sz val="10"/>
        <color auto="1"/>
      </font>
      <numFmt numFmtId="30" formatCode="@"/>
      <fill>
        <patternFill patternType="solid">
          <bgColor theme="6" tint="0.39997558519241921"/>
        </patternFill>
      </fill>
      <alignment horizontal="center" vertical="center" readingOrder="0"/>
    </dxf>
  </rfmt>
  <rfmt sheetId="1" sqref="UF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F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F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F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F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F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F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F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F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F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F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G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GX43" start="0" length="0">
    <dxf>
      <font>
        <b val="0"/>
        <i/>
        <sz val="10"/>
        <color auto="1"/>
      </font>
      <numFmt numFmtId="30" formatCode="@"/>
      <fill>
        <patternFill patternType="solid">
          <bgColor theme="6" tint="0.39997558519241921"/>
        </patternFill>
      </fill>
      <alignment horizontal="center" vertical="center" readingOrder="0"/>
    </dxf>
  </rfmt>
  <rfmt sheetId="1" sqref="UGY43" start="0" length="0">
    <dxf>
      <font>
        <b val="0"/>
        <i/>
        <sz val="10"/>
        <color auto="1"/>
      </font>
      <numFmt numFmtId="30" formatCode="@"/>
      <fill>
        <patternFill patternType="solid">
          <bgColor theme="6" tint="0.39997558519241921"/>
        </patternFill>
      </fill>
      <alignment horizontal="center" vertical="center" readingOrder="0"/>
    </dxf>
  </rfmt>
  <rfmt sheetId="1" sqref="UGZ43" start="0" length="0">
    <dxf>
      <font>
        <b val="0"/>
        <i/>
        <sz val="10"/>
        <color auto="1"/>
      </font>
      <numFmt numFmtId="30" formatCode="@"/>
      <fill>
        <patternFill patternType="solid">
          <bgColor theme="6" tint="0.39997558519241921"/>
        </patternFill>
      </fill>
      <alignment horizontal="center" vertical="center" readingOrder="0"/>
    </dxf>
  </rfmt>
  <rfmt sheetId="1" sqref="UHA43" start="0" length="0">
    <dxf>
      <font>
        <b val="0"/>
        <i/>
        <sz val="10"/>
        <color auto="1"/>
      </font>
      <numFmt numFmtId="30" formatCode="@"/>
      <fill>
        <patternFill patternType="solid">
          <bgColor theme="6" tint="0.39997558519241921"/>
        </patternFill>
      </fill>
      <alignment horizontal="center" vertical="center" readingOrder="0"/>
    </dxf>
  </rfmt>
  <rfmt sheetId="1" sqref="UH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H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H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H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H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H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H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H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H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H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H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H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H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H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I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IL43" start="0" length="0">
    <dxf>
      <font>
        <b val="0"/>
        <i/>
        <sz val="10"/>
        <color auto="1"/>
      </font>
      <numFmt numFmtId="30" formatCode="@"/>
      <fill>
        <patternFill patternType="solid">
          <bgColor theme="6" tint="0.39997558519241921"/>
        </patternFill>
      </fill>
      <alignment horizontal="center" vertical="center" readingOrder="0"/>
    </dxf>
  </rfmt>
  <rfmt sheetId="1" sqref="UIM43" start="0" length="0">
    <dxf>
      <font>
        <b val="0"/>
        <i/>
        <sz val="10"/>
        <color auto="1"/>
      </font>
      <numFmt numFmtId="30" formatCode="@"/>
      <fill>
        <patternFill patternType="solid">
          <bgColor theme="6" tint="0.39997558519241921"/>
        </patternFill>
      </fill>
      <alignment horizontal="center" vertical="center" readingOrder="0"/>
    </dxf>
  </rfmt>
  <rfmt sheetId="1" sqref="UIN43" start="0" length="0">
    <dxf>
      <font>
        <b val="0"/>
        <i/>
        <sz val="10"/>
        <color auto="1"/>
      </font>
      <numFmt numFmtId="30" formatCode="@"/>
      <fill>
        <patternFill patternType="solid">
          <bgColor theme="6" tint="0.39997558519241921"/>
        </patternFill>
      </fill>
      <alignment horizontal="center" vertical="center" readingOrder="0"/>
    </dxf>
  </rfmt>
  <rfmt sheetId="1" sqref="UIO43" start="0" length="0">
    <dxf>
      <font>
        <b val="0"/>
        <i/>
        <sz val="10"/>
        <color auto="1"/>
      </font>
      <numFmt numFmtId="30" formatCode="@"/>
      <fill>
        <patternFill patternType="solid">
          <bgColor theme="6" tint="0.39997558519241921"/>
        </patternFill>
      </fill>
      <alignment horizontal="center" vertical="center" readingOrder="0"/>
    </dxf>
  </rfmt>
  <rfmt sheetId="1" sqref="UI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I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I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I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I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I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I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I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I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I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I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J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JZ43" start="0" length="0">
    <dxf>
      <font>
        <b val="0"/>
        <i/>
        <sz val="10"/>
        <color auto="1"/>
      </font>
      <numFmt numFmtId="30" formatCode="@"/>
      <fill>
        <patternFill patternType="solid">
          <bgColor theme="6" tint="0.39997558519241921"/>
        </patternFill>
      </fill>
      <alignment horizontal="center" vertical="center" readingOrder="0"/>
    </dxf>
  </rfmt>
  <rfmt sheetId="1" sqref="UKA43" start="0" length="0">
    <dxf>
      <font>
        <b val="0"/>
        <i/>
        <sz val="10"/>
        <color auto="1"/>
      </font>
      <numFmt numFmtId="30" formatCode="@"/>
      <fill>
        <patternFill patternType="solid">
          <bgColor theme="6" tint="0.39997558519241921"/>
        </patternFill>
      </fill>
      <alignment horizontal="center" vertical="center" readingOrder="0"/>
    </dxf>
  </rfmt>
  <rfmt sheetId="1" sqref="UKB43" start="0" length="0">
    <dxf>
      <font>
        <b val="0"/>
        <i/>
        <sz val="10"/>
        <color auto="1"/>
      </font>
      <numFmt numFmtId="30" formatCode="@"/>
      <fill>
        <patternFill patternType="solid">
          <bgColor theme="6" tint="0.39997558519241921"/>
        </patternFill>
      </fill>
      <alignment horizontal="center" vertical="center" readingOrder="0"/>
    </dxf>
  </rfmt>
  <rfmt sheetId="1" sqref="UKC43" start="0" length="0">
    <dxf>
      <font>
        <b val="0"/>
        <i/>
        <sz val="10"/>
        <color auto="1"/>
      </font>
      <numFmt numFmtId="30" formatCode="@"/>
      <fill>
        <patternFill patternType="solid">
          <bgColor theme="6" tint="0.39997558519241921"/>
        </patternFill>
      </fill>
      <alignment horizontal="center" vertical="center" readingOrder="0"/>
    </dxf>
  </rfmt>
  <rfmt sheetId="1" sqref="UK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K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K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K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K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K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K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K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K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K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K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K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L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LN43" start="0" length="0">
    <dxf>
      <font>
        <b val="0"/>
        <i/>
        <sz val="10"/>
        <color auto="1"/>
      </font>
      <numFmt numFmtId="30" formatCode="@"/>
      <fill>
        <patternFill patternType="solid">
          <bgColor theme="6" tint="0.39997558519241921"/>
        </patternFill>
      </fill>
      <alignment horizontal="center" vertical="center" readingOrder="0"/>
    </dxf>
  </rfmt>
  <rfmt sheetId="1" sqref="ULO43" start="0" length="0">
    <dxf>
      <font>
        <b val="0"/>
        <i/>
        <sz val="10"/>
        <color auto="1"/>
      </font>
      <numFmt numFmtId="30" formatCode="@"/>
      <fill>
        <patternFill patternType="solid">
          <bgColor theme="6" tint="0.39997558519241921"/>
        </patternFill>
      </fill>
      <alignment horizontal="center" vertical="center" readingOrder="0"/>
    </dxf>
  </rfmt>
  <rfmt sheetId="1" sqref="ULP43" start="0" length="0">
    <dxf>
      <font>
        <b val="0"/>
        <i/>
        <sz val="10"/>
        <color auto="1"/>
      </font>
      <numFmt numFmtId="30" formatCode="@"/>
      <fill>
        <patternFill patternType="solid">
          <bgColor theme="6" tint="0.39997558519241921"/>
        </patternFill>
      </fill>
      <alignment horizontal="center" vertical="center" readingOrder="0"/>
    </dxf>
  </rfmt>
  <rfmt sheetId="1" sqref="ULQ43" start="0" length="0">
    <dxf>
      <font>
        <b val="0"/>
        <i/>
        <sz val="10"/>
        <color auto="1"/>
      </font>
      <numFmt numFmtId="30" formatCode="@"/>
      <fill>
        <patternFill patternType="solid">
          <bgColor theme="6" tint="0.39997558519241921"/>
        </patternFill>
      </fill>
      <alignment horizontal="center" vertical="center" readingOrder="0"/>
    </dxf>
  </rfmt>
  <rfmt sheetId="1" sqref="UL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L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L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L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L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L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L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L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L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M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M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NB43" start="0" length="0">
    <dxf>
      <font>
        <b val="0"/>
        <i/>
        <sz val="10"/>
        <color auto="1"/>
      </font>
      <numFmt numFmtId="30" formatCode="@"/>
      <fill>
        <patternFill patternType="solid">
          <bgColor theme="6" tint="0.39997558519241921"/>
        </patternFill>
      </fill>
      <alignment horizontal="center" vertical="center" readingOrder="0"/>
    </dxf>
  </rfmt>
  <rfmt sheetId="1" sqref="UNC43" start="0" length="0">
    <dxf>
      <font>
        <b val="0"/>
        <i/>
        <sz val="10"/>
        <color auto="1"/>
      </font>
      <numFmt numFmtId="30" formatCode="@"/>
      <fill>
        <patternFill patternType="solid">
          <bgColor theme="6" tint="0.39997558519241921"/>
        </patternFill>
      </fill>
      <alignment horizontal="center" vertical="center" readingOrder="0"/>
    </dxf>
  </rfmt>
  <rfmt sheetId="1" sqref="UND43" start="0" length="0">
    <dxf>
      <font>
        <b val="0"/>
        <i/>
        <sz val="10"/>
        <color auto="1"/>
      </font>
      <numFmt numFmtId="30" formatCode="@"/>
      <fill>
        <patternFill patternType="solid">
          <bgColor theme="6" tint="0.39997558519241921"/>
        </patternFill>
      </fill>
      <alignment horizontal="center" vertical="center" readingOrder="0"/>
    </dxf>
  </rfmt>
  <rfmt sheetId="1" sqref="UNE43" start="0" length="0">
    <dxf>
      <font>
        <b val="0"/>
        <i/>
        <sz val="10"/>
        <color auto="1"/>
      </font>
      <numFmt numFmtId="30" formatCode="@"/>
      <fill>
        <patternFill patternType="solid">
          <bgColor theme="6" tint="0.39997558519241921"/>
        </patternFill>
      </fill>
      <alignment horizontal="center" vertical="center" readingOrder="0"/>
    </dxf>
  </rfmt>
  <rfmt sheetId="1" sqref="UN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N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N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N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N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N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N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N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N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N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N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N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O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O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O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OP43" start="0" length="0">
    <dxf>
      <font>
        <b val="0"/>
        <i/>
        <sz val="10"/>
        <color auto="1"/>
      </font>
      <numFmt numFmtId="30" formatCode="@"/>
      <fill>
        <patternFill patternType="solid">
          <bgColor theme="6" tint="0.39997558519241921"/>
        </patternFill>
      </fill>
      <alignment horizontal="center" vertical="center" readingOrder="0"/>
    </dxf>
  </rfmt>
  <rfmt sheetId="1" sqref="UOQ43" start="0" length="0">
    <dxf>
      <font>
        <b val="0"/>
        <i/>
        <sz val="10"/>
        <color auto="1"/>
      </font>
      <numFmt numFmtId="30" formatCode="@"/>
      <fill>
        <patternFill patternType="solid">
          <bgColor theme="6" tint="0.39997558519241921"/>
        </patternFill>
      </fill>
      <alignment horizontal="center" vertical="center" readingOrder="0"/>
    </dxf>
  </rfmt>
  <rfmt sheetId="1" sqref="UOR43" start="0" length="0">
    <dxf>
      <font>
        <b val="0"/>
        <i/>
        <sz val="10"/>
        <color auto="1"/>
      </font>
      <numFmt numFmtId="30" formatCode="@"/>
      <fill>
        <patternFill patternType="solid">
          <bgColor theme="6" tint="0.39997558519241921"/>
        </patternFill>
      </fill>
      <alignment horizontal="center" vertical="center" readingOrder="0"/>
    </dxf>
  </rfmt>
  <rfmt sheetId="1" sqref="UOS43" start="0" length="0">
    <dxf>
      <font>
        <b val="0"/>
        <i/>
        <sz val="10"/>
        <color auto="1"/>
      </font>
      <numFmt numFmtId="30" formatCode="@"/>
      <fill>
        <patternFill patternType="solid">
          <bgColor theme="6" tint="0.39997558519241921"/>
        </patternFill>
      </fill>
      <alignment horizontal="center" vertical="center" readingOrder="0"/>
    </dxf>
  </rfmt>
  <rfmt sheetId="1" sqref="UO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O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O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O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O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O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O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P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P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P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QD43" start="0" length="0">
    <dxf>
      <font>
        <b val="0"/>
        <i/>
        <sz val="10"/>
        <color auto="1"/>
      </font>
      <numFmt numFmtId="30" formatCode="@"/>
      <fill>
        <patternFill patternType="solid">
          <bgColor theme="6" tint="0.39997558519241921"/>
        </patternFill>
      </fill>
      <alignment horizontal="center" vertical="center" readingOrder="0"/>
    </dxf>
  </rfmt>
  <rfmt sheetId="1" sqref="UQE43" start="0" length="0">
    <dxf>
      <font>
        <b val="0"/>
        <i/>
        <sz val="10"/>
        <color auto="1"/>
      </font>
      <numFmt numFmtId="30" formatCode="@"/>
      <fill>
        <patternFill patternType="solid">
          <bgColor theme="6" tint="0.39997558519241921"/>
        </patternFill>
      </fill>
      <alignment horizontal="center" vertical="center" readingOrder="0"/>
    </dxf>
  </rfmt>
  <rfmt sheetId="1" sqref="UQF43" start="0" length="0">
    <dxf>
      <font>
        <b val="0"/>
        <i/>
        <sz val="10"/>
        <color auto="1"/>
      </font>
      <numFmt numFmtId="30" formatCode="@"/>
      <fill>
        <patternFill patternType="solid">
          <bgColor theme="6" tint="0.39997558519241921"/>
        </patternFill>
      </fill>
      <alignment horizontal="center" vertical="center" readingOrder="0"/>
    </dxf>
  </rfmt>
  <rfmt sheetId="1" sqref="UQG43" start="0" length="0">
    <dxf>
      <font>
        <b val="0"/>
        <i/>
        <sz val="10"/>
        <color auto="1"/>
      </font>
      <numFmt numFmtId="30" formatCode="@"/>
      <fill>
        <patternFill patternType="solid">
          <bgColor theme="6" tint="0.39997558519241921"/>
        </patternFill>
      </fill>
      <alignment horizontal="center" vertical="center" readingOrder="0"/>
    </dxf>
  </rfmt>
  <rfmt sheetId="1" sqref="UQ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Q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Q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Q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Q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Q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Q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Q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Q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Q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Q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Q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R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R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R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R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R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RR43" start="0" length="0">
    <dxf>
      <font>
        <b val="0"/>
        <i/>
        <sz val="10"/>
        <color auto="1"/>
      </font>
      <numFmt numFmtId="30" formatCode="@"/>
      <fill>
        <patternFill patternType="solid">
          <bgColor theme="6" tint="0.39997558519241921"/>
        </patternFill>
      </fill>
      <alignment horizontal="center" vertical="center" readingOrder="0"/>
    </dxf>
  </rfmt>
  <rfmt sheetId="1" sqref="URS43" start="0" length="0">
    <dxf>
      <font>
        <b val="0"/>
        <i/>
        <sz val="10"/>
        <color auto="1"/>
      </font>
      <numFmt numFmtId="30" formatCode="@"/>
      <fill>
        <patternFill patternType="solid">
          <bgColor theme="6" tint="0.39997558519241921"/>
        </patternFill>
      </fill>
      <alignment horizontal="center" vertical="center" readingOrder="0"/>
    </dxf>
  </rfmt>
  <rfmt sheetId="1" sqref="URT43" start="0" length="0">
    <dxf>
      <font>
        <b val="0"/>
        <i/>
        <sz val="10"/>
        <color auto="1"/>
      </font>
      <numFmt numFmtId="30" formatCode="@"/>
      <fill>
        <patternFill patternType="solid">
          <bgColor theme="6" tint="0.39997558519241921"/>
        </patternFill>
      </fill>
      <alignment horizontal="center" vertical="center" readingOrder="0"/>
    </dxf>
  </rfmt>
  <rfmt sheetId="1" sqref="URU43" start="0" length="0">
    <dxf>
      <font>
        <b val="0"/>
        <i/>
        <sz val="10"/>
        <color auto="1"/>
      </font>
      <numFmt numFmtId="30" formatCode="@"/>
      <fill>
        <patternFill patternType="solid">
          <bgColor theme="6" tint="0.39997558519241921"/>
        </patternFill>
      </fill>
      <alignment horizontal="center" vertical="center" readingOrder="0"/>
    </dxf>
  </rfmt>
  <rfmt sheetId="1" sqref="UR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R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R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R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R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S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S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S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S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T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TF43" start="0" length="0">
    <dxf>
      <font>
        <b val="0"/>
        <i/>
        <sz val="10"/>
        <color auto="1"/>
      </font>
      <numFmt numFmtId="30" formatCode="@"/>
      <fill>
        <patternFill patternType="solid">
          <bgColor theme="6" tint="0.39997558519241921"/>
        </patternFill>
      </fill>
      <alignment horizontal="center" vertical="center" readingOrder="0"/>
    </dxf>
  </rfmt>
  <rfmt sheetId="1" sqref="UTG43" start="0" length="0">
    <dxf>
      <font>
        <b val="0"/>
        <i/>
        <sz val="10"/>
        <color auto="1"/>
      </font>
      <numFmt numFmtId="30" formatCode="@"/>
      <fill>
        <patternFill patternType="solid">
          <bgColor theme="6" tint="0.39997558519241921"/>
        </patternFill>
      </fill>
      <alignment horizontal="center" vertical="center" readingOrder="0"/>
    </dxf>
  </rfmt>
  <rfmt sheetId="1" sqref="UTH43" start="0" length="0">
    <dxf>
      <font>
        <b val="0"/>
        <i/>
        <sz val="10"/>
        <color auto="1"/>
      </font>
      <numFmt numFmtId="30" formatCode="@"/>
      <fill>
        <patternFill patternType="solid">
          <bgColor theme="6" tint="0.39997558519241921"/>
        </patternFill>
      </fill>
      <alignment horizontal="center" vertical="center" readingOrder="0"/>
    </dxf>
  </rfmt>
  <rfmt sheetId="1" sqref="UTI43" start="0" length="0">
    <dxf>
      <font>
        <b val="0"/>
        <i/>
        <sz val="10"/>
        <color auto="1"/>
      </font>
      <numFmt numFmtId="30" formatCode="@"/>
      <fill>
        <patternFill patternType="solid">
          <bgColor theme="6" tint="0.39997558519241921"/>
        </patternFill>
      </fill>
      <alignment horizontal="center" vertical="center" readingOrder="0"/>
    </dxf>
  </rfmt>
  <rfmt sheetId="1" sqref="UT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T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T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T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T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T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T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T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T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T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T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T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T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T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T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T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T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U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U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U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U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U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U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U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UT43" start="0" length="0">
    <dxf>
      <font>
        <b val="0"/>
        <i/>
        <sz val="10"/>
        <color auto="1"/>
      </font>
      <numFmt numFmtId="30" formatCode="@"/>
      <fill>
        <patternFill patternType="solid">
          <bgColor theme="6" tint="0.39997558519241921"/>
        </patternFill>
      </fill>
      <alignment horizontal="center" vertical="center" readingOrder="0"/>
    </dxf>
  </rfmt>
  <rfmt sheetId="1" sqref="UUU43" start="0" length="0">
    <dxf>
      <font>
        <b val="0"/>
        <i/>
        <sz val="10"/>
        <color auto="1"/>
      </font>
      <numFmt numFmtId="30" formatCode="@"/>
      <fill>
        <patternFill patternType="solid">
          <bgColor theme="6" tint="0.39997558519241921"/>
        </patternFill>
      </fill>
      <alignment horizontal="center" vertical="center" readingOrder="0"/>
    </dxf>
  </rfmt>
  <rfmt sheetId="1" sqref="UUV43" start="0" length="0">
    <dxf>
      <font>
        <b val="0"/>
        <i/>
        <sz val="10"/>
        <color auto="1"/>
      </font>
      <numFmt numFmtId="30" formatCode="@"/>
      <fill>
        <patternFill patternType="solid">
          <bgColor theme="6" tint="0.39997558519241921"/>
        </patternFill>
      </fill>
      <alignment horizontal="center" vertical="center" readingOrder="0"/>
    </dxf>
  </rfmt>
  <rfmt sheetId="1" sqref="UUW43" start="0" length="0">
    <dxf>
      <font>
        <b val="0"/>
        <i/>
        <sz val="10"/>
        <color auto="1"/>
      </font>
      <numFmt numFmtId="30" formatCode="@"/>
      <fill>
        <patternFill patternType="solid">
          <bgColor theme="6" tint="0.39997558519241921"/>
        </patternFill>
      </fill>
      <alignment horizontal="center" vertical="center" readingOrder="0"/>
    </dxf>
  </rfmt>
  <rfmt sheetId="1" sqref="UU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U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U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V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V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V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V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V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V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W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WH43" start="0" length="0">
    <dxf>
      <font>
        <b val="0"/>
        <i/>
        <sz val="10"/>
        <color auto="1"/>
      </font>
      <numFmt numFmtId="30" formatCode="@"/>
      <fill>
        <patternFill patternType="solid">
          <bgColor theme="6" tint="0.39997558519241921"/>
        </patternFill>
      </fill>
      <alignment horizontal="center" vertical="center" readingOrder="0"/>
    </dxf>
  </rfmt>
  <rfmt sheetId="1" sqref="UWI43" start="0" length="0">
    <dxf>
      <font>
        <b val="0"/>
        <i/>
        <sz val="10"/>
        <color auto="1"/>
      </font>
      <numFmt numFmtId="30" formatCode="@"/>
      <fill>
        <patternFill patternType="solid">
          <bgColor theme="6" tint="0.39997558519241921"/>
        </patternFill>
      </fill>
      <alignment horizontal="center" vertical="center" readingOrder="0"/>
    </dxf>
  </rfmt>
  <rfmt sheetId="1" sqref="UWJ43" start="0" length="0">
    <dxf>
      <font>
        <b val="0"/>
        <i/>
        <sz val="10"/>
        <color auto="1"/>
      </font>
      <numFmt numFmtId="30" formatCode="@"/>
      <fill>
        <patternFill patternType="solid">
          <bgColor theme="6" tint="0.39997558519241921"/>
        </patternFill>
      </fill>
      <alignment horizontal="center" vertical="center" readingOrder="0"/>
    </dxf>
  </rfmt>
  <rfmt sheetId="1" sqref="UWK43" start="0" length="0">
    <dxf>
      <font>
        <b val="0"/>
        <i/>
        <sz val="10"/>
        <color auto="1"/>
      </font>
      <numFmt numFmtId="30" formatCode="@"/>
      <fill>
        <patternFill patternType="solid">
          <bgColor theme="6" tint="0.39997558519241921"/>
        </patternFill>
      </fill>
      <alignment horizontal="center" vertical="center" readingOrder="0"/>
    </dxf>
  </rfmt>
  <rfmt sheetId="1" sqref="UW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W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W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W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W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W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W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W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W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W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W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W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W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X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XV43" start="0" length="0">
    <dxf>
      <font>
        <b val="0"/>
        <i/>
        <sz val="10"/>
        <color auto="1"/>
      </font>
      <numFmt numFmtId="30" formatCode="@"/>
      <fill>
        <patternFill patternType="solid">
          <bgColor theme="6" tint="0.39997558519241921"/>
        </patternFill>
      </fill>
      <alignment horizontal="center" vertical="center" readingOrder="0"/>
    </dxf>
  </rfmt>
  <rfmt sheetId="1" sqref="UXW43" start="0" length="0">
    <dxf>
      <font>
        <b val="0"/>
        <i/>
        <sz val="10"/>
        <color auto="1"/>
      </font>
      <numFmt numFmtId="30" formatCode="@"/>
      <fill>
        <patternFill patternType="solid">
          <bgColor theme="6" tint="0.39997558519241921"/>
        </patternFill>
      </fill>
      <alignment horizontal="center" vertical="center" readingOrder="0"/>
    </dxf>
  </rfmt>
  <rfmt sheetId="1" sqref="UXX43" start="0" length="0">
    <dxf>
      <font>
        <b val="0"/>
        <i/>
        <sz val="10"/>
        <color auto="1"/>
      </font>
      <numFmt numFmtId="30" formatCode="@"/>
      <fill>
        <patternFill patternType="solid">
          <bgColor theme="6" tint="0.39997558519241921"/>
        </patternFill>
      </fill>
      <alignment horizontal="center" vertical="center" readingOrder="0"/>
    </dxf>
  </rfmt>
  <rfmt sheetId="1" sqref="UXY43" start="0" length="0">
    <dxf>
      <font>
        <b val="0"/>
        <i/>
        <sz val="10"/>
        <color auto="1"/>
      </font>
      <numFmt numFmtId="30" formatCode="@"/>
      <fill>
        <patternFill patternType="solid">
          <bgColor theme="6" tint="0.39997558519241921"/>
        </patternFill>
      </fill>
      <alignment horizontal="center" vertical="center" readingOrder="0"/>
    </dxf>
  </rfmt>
  <rfmt sheetId="1" sqref="UX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Y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Y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Y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Y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Y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Y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Y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Y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Y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Y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Y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Y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Y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Y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Y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Z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ZJ43" start="0" length="0">
    <dxf>
      <font>
        <b val="0"/>
        <i/>
        <sz val="10"/>
        <color auto="1"/>
      </font>
      <numFmt numFmtId="30" formatCode="@"/>
      <fill>
        <patternFill patternType="solid">
          <bgColor theme="6" tint="0.39997558519241921"/>
        </patternFill>
      </fill>
      <alignment horizontal="center" vertical="center" readingOrder="0"/>
    </dxf>
  </rfmt>
  <rfmt sheetId="1" sqref="UZK43" start="0" length="0">
    <dxf>
      <font>
        <b val="0"/>
        <i/>
        <sz val="10"/>
        <color auto="1"/>
      </font>
      <numFmt numFmtId="30" formatCode="@"/>
      <fill>
        <patternFill patternType="solid">
          <bgColor theme="6" tint="0.39997558519241921"/>
        </patternFill>
      </fill>
      <alignment horizontal="center" vertical="center" readingOrder="0"/>
    </dxf>
  </rfmt>
  <rfmt sheetId="1" sqref="UZL43" start="0" length="0">
    <dxf>
      <font>
        <b val="0"/>
        <i/>
        <sz val="10"/>
        <color auto="1"/>
      </font>
      <numFmt numFmtId="30" formatCode="@"/>
      <fill>
        <patternFill patternType="solid">
          <bgColor theme="6" tint="0.39997558519241921"/>
        </patternFill>
      </fill>
      <alignment horizontal="center" vertical="center" readingOrder="0"/>
    </dxf>
  </rfmt>
  <rfmt sheetId="1" sqref="UZM43" start="0" length="0">
    <dxf>
      <font>
        <b val="0"/>
        <i/>
        <sz val="10"/>
        <color auto="1"/>
      </font>
      <numFmt numFmtId="30" formatCode="@"/>
      <fill>
        <patternFill patternType="solid">
          <bgColor theme="6" tint="0.39997558519241921"/>
        </patternFill>
      </fill>
      <alignment horizontal="center" vertical="center" readingOrder="0"/>
    </dxf>
  </rfmt>
  <rfmt sheetId="1" sqref="UZ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Z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Z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UZ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UZ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Z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UZ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UZ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Z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UZ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UZ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A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AX43" start="0" length="0">
    <dxf>
      <font>
        <b val="0"/>
        <i/>
        <sz val="10"/>
        <color auto="1"/>
      </font>
      <numFmt numFmtId="30" formatCode="@"/>
      <fill>
        <patternFill patternType="solid">
          <bgColor theme="6" tint="0.39997558519241921"/>
        </patternFill>
      </fill>
      <alignment horizontal="center" vertical="center" readingOrder="0"/>
    </dxf>
  </rfmt>
  <rfmt sheetId="1" sqref="VAY43" start="0" length="0">
    <dxf>
      <font>
        <b val="0"/>
        <i/>
        <sz val="10"/>
        <color auto="1"/>
      </font>
      <numFmt numFmtId="30" formatCode="@"/>
      <fill>
        <patternFill patternType="solid">
          <bgColor theme="6" tint="0.39997558519241921"/>
        </patternFill>
      </fill>
      <alignment horizontal="center" vertical="center" readingOrder="0"/>
    </dxf>
  </rfmt>
  <rfmt sheetId="1" sqref="VAZ43" start="0" length="0">
    <dxf>
      <font>
        <b val="0"/>
        <i/>
        <sz val="10"/>
        <color auto="1"/>
      </font>
      <numFmt numFmtId="30" formatCode="@"/>
      <fill>
        <patternFill patternType="solid">
          <bgColor theme="6" tint="0.39997558519241921"/>
        </patternFill>
      </fill>
      <alignment horizontal="center" vertical="center" readingOrder="0"/>
    </dxf>
  </rfmt>
  <rfmt sheetId="1" sqref="VBA43" start="0" length="0">
    <dxf>
      <font>
        <b val="0"/>
        <i/>
        <sz val="10"/>
        <color auto="1"/>
      </font>
      <numFmt numFmtId="30" formatCode="@"/>
      <fill>
        <patternFill patternType="solid">
          <bgColor theme="6" tint="0.39997558519241921"/>
        </patternFill>
      </fill>
      <alignment horizontal="center" vertical="center" readingOrder="0"/>
    </dxf>
  </rfmt>
  <rfmt sheetId="1" sqref="VB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B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B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B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B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B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B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B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B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B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B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B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B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B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C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CL43" start="0" length="0">
    <dxf>
      <font>
        <b val="0"/>
        <i/>
        <sz val="10"/>
        <color auto="1"/>
      </font>
      <numFmt numFmtId="30" formatCode="@"/>
      <fill>
        <patternFill patternType="solid">
          <bgColor theme="6" tint="0.39997558519241921"/>
        </patternFill>
      </fill>
      <alignment horizontal="center" vertical="center" readingOrder="0"/>
    </dxf>
  </rfmt>
  <rfmt sheetId="1" sqref="VCM43" start="0" length="0">
    <dxf>
      <font>
        <b val="0"/>
        <i/>
        <sz val="10"/>
        <color auto="1"/>
      </font>
      <numFmt numFmtId="30" formatCode="@"/>
      <fill>
        <patternFill patternType="solid">
          <bgColor theme="6" tint="0.39997558519241921"/>
        </patternFill>
      </fill>
      <alignment horizontal="center" vertical="center" readingOrder="0"/>
    </dxf>
  </rfmt>
  <rfmt sheetId="1" sqref="VCN43" start="0" length="0">
    <dxf>
      <font>
        <b val="0"/>
        <i/>
        <sz val="10"/>
        <color auto="1"/>
      </font>
      <numFmt numFmtId="30" formatCode="@"/>
      <fill>
        <patternFill patternType="solid">
          <bgColor theme="6" tint="0.39997558519241921"/>
        </patternFill>
      </fill>
      <alignment horizontal="center" vertical="center" readingOrder="0"/>
    </dxf>
  </rfmt>
  <rfmt sheetId="1" sqref="VCO43" start="0" length="0">
    <dxf>
      <font>
        <b val="0"/>
        <i/>
        <sz val="10"/>
        <color auto="1"/>
      </font>
      <numFmt numFmtId="30" formatCode="@"/>
      <fill>
        <patternFill patternType="solid">
          <bgColor theme="6" tint="0.39997558519241921"/>
        </patternFill>
      </fill>
      <alignment horizontal="center" vertical="center" readingOrder="0"/>
    </dxf>
  </rfmt>
  <rfmt sheetId="1" sqref="VC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C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C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C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C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C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C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C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C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C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C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D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DZ43" start="0" length="0">
    <dxf>
      <font>
        <b val="0"/>
        <i/>
        <sz val="10"/>
        <color auto="1"/>
      </font>
      <numFmt numFmtId="30" formatCode="@"/>
      <fill>
        <patternFill patternType="solid">
          <bgColor theme="6" tint="0.39997558519241921"/>
        </patternFill>
      </fill>
      <alignment horizontal="center" vertical="center" readingOrder="0"/>
    </dxf>
  </rfmt>
  <rfmt sheetId="1" sqref="VEA43" start="0" length="0">
    <dxf>
      <font>
        <b val="0"/>
        <i/>
        <sz val="10"/>
        <color auto="1"/>
      </font>
      <numFmt numFmtId="30" formatCode="@"/>
      <fill>
        <patternFill patternType="solid">
          <bgColor theme="6" tint="0.39997558519241921"/>
        </patternFill>
      </fill>
      <alignment horizontal="center" vertical="center" readingOrder="0"/>
    </dxf>
  </rfmt>
  <rfmt sheetId="1" sqref="VEB43" start="0" length="0">
    <dxf>
      <font>
        <b val="0"/>
        <i/>
        <sz val="10"/>
        <color auto="1"/>
      </font>
      <numFmt numFmtId="30" formatCode="@"/>
      <fill>
        <patternFill patternType="solid">
          <bgColor theme="6" tint="0.39997558519241921"/>
        </patternFill>
      </fill>
      <alignment horizontal="center" vertical="center" readingOrder="0"/>
    </dxf>
  </rfmt>
  <rfmt sheetId="1" sqref="VEC43" start="0" length="0">
    <dxf>
      <font>
        <b val="0"/>
        <i/>
        <sz val="10"/>
        <color auto="1"/>
      </font>
      <numFmt numFmtId="30" formatCode="@"/>
      <fill>
        <patternFill patternType="solid">
          <bgColor theme="6" tint="0.39997558519241921"/>
        </patternFill>
      </fill>
      <alignment horizontal="center" vertical="center" readingOrder="0"/>
    </dxf>
  </rfmt>
  <rfmt sheetId="1" sqref="VE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E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E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E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E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E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E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E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E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E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E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E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F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F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FN43" start="0" length="0">
    <dxf>
      <font>
        <b val="0"/>
        <i/>
        <sz val="10"/>
        <color auto="1"/>
      </font>
      <numFmt numFmtId="30" formatCode="@"/>
      <fill>
        <patternFill patternType="solid">
          <bgColor theme="6" tint="0.39997558519241921"/>
        </patternFill>
      </fill>
      <alignment horizontal="center" vertical="center" readingOrder="0"/>
    </dxf>
  </rfmt>
  <rfmt sheetId="1" sqref="VFO43" start="0" length="0">
    <dxf>
      <font>
        <b val="0"/>
        <i/>
        <sz val="10"/>
        <color auto="1"/>
      </font>
      <numFmt numFmtId="30" formatCode="@"/>
      <fill>
        <patternFill patternType="solid">
          <bgColor theme="6" tint="0.39997558519241921"/>
        </patternFill>
      </fill>
      <alignment horizontal="center" vertical="center" readingOrder="0"/>
    </dxf>
  </rfmt>
  <rfmt sheetId="1" sqref="VFP43" start="0" length="0">
    <dxf>
      <font>
        <b val="0"/>
        <i/>
        <sz val="10"/>
        <color auto="1"/>
      </font>
      <numFmt numFmtId="30" formatCode="@"/>
      <fill>
        <patternFill patternType="solid">
          <bgColor theme="6" tint="0.39997558519241921"/>
        </patternFill>
      </fill>
      <alignment horizontal="center" vertical="center" readingOrder="0"/>
    </dxf>
  </rfmt>
  <rfmt sheetId="1" sqref="VFQ43" start="0" length="0">
    <dxf>
      <font>
        <b val="0"/>
        <i/>
        <sz val="10"/>
        <color auto="1"/>
      </font>
      <numFmt numFmtId="30" formatCode="@"/>
      <fill>
        <patternFill patternType="solid">
          <bgColor theme="6" tint="0.39997558519241921"/>
        </patternFill>
      </fill>
      <alignment horizontal="center" vertical="center" readingOrder="0"/>
    </dxf>
  </rfmt>
  <rfmt sheetId="1" sqref="VF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F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F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F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F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F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F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F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F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G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G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G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HB43" start="0" length="0">
    <dxf>
      <font>
        <b val="0"/>
        <i/>
        <sz val="10"/>
        <color auto="1"/>
      </font>
      <numFmt numFmtId="30" formatCode="@"/>
      <fill>
        <patternFill patternType="solid">
          <bgColor theme="6" tint="0.39997558519241921"/>
        </patternFill>
      </fill>
      <alignment horizontal="center" vertical="center" readingOrder="0"/>
    </dxf>
  </rfmt>
  <rfmt sheetId="1" sqref="VHC43" start="0" length="0">
    <dxf>
      <font>
        <b val="0"/>
        <i/>
        <sz val="10"/>
        <color auto="1"/>
      </font>
      <numFmt numFmtId="30" formatCode="@"/>
      <fill>
        <patternFill patternType="solid">
          <bgColor theme="6" tint="0.39997558519241921"/>
        </patternFill>
      </fill>
      <alignment horizontal="center" vertical="center" readingOrder="0"/>
    </dxf>
  </rfmt>
  <rfmt sheetId="1" sqref="VHD43" start="0" length="0">
    <dxf>
      <font>
        <b val="0"/>
        <i/>
        <sz val="10"/>
        <color auto="1"/>
      </font>
      <numFmt numFmtId="30" formatCode="@"/>
      <fill>
        <patternFill patternType="solid">
          <bgColor theme="6" tint="0.39997558519241921"/>
        </patternFill>
      </fill>
      <alignment horizontal="center" vertical="center" readingOrder="0"/>
    </dxf>
  </rfmt>
  <rfmt sheetId="1" sqref="VHE43" start="0" length="0">
    <dxf>
      <font>
        <b val="0"/>
        <i/>
        <sz val="10"/>
        <color auto="1"/>
      </font>
      <numFmt numFmtId="30" formatCode="@"/>
      <fill>
        <patternFill patternType="solid">
          <bgColor theme="6" tint="0.39997558519241921"/>
        </patternFill>
      </fill>
      <alignment horizontal="center" vertical="center" readingOrder="0"/>
    </dxf>
  </rfmt>
  <rfmt sheetId="1" sqref="VH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H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H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H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H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H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H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H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H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H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H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H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I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I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I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I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IP43" start="0" length="0">
    <dxf>
      <font>
        <b val="0"/>
        <i/>
        <sz val="10"/>
        <color auto="1"/>
      </font>
      <numFmt numFmtId="30" formatCode="@"/>
      <fill>
        <patternFill patternType="solid">
          <bgColor theme="6" tint="0.39997558519241921"/>
        </patternFill>
      </fill>
      <alignment horizontal="center" vertical="center" readingOrder="0"/>
    </dxf>
  </rfmt>
  <rfmt sheetId="1" sqref="VIQ43" start="0" length="0">
    <dxf>
      <font>
        <b val="0"/>
        <i/>
        <sz val="10"/>
        <color auto="1"/>
      </font>
      <numFmt numFmtId="30" formatCode="@"/>
      <fill>
        <patternFill patternType="solid">
          <bgColor theme="6" tint="0.39997558519241921"/>
        </patternFill>
      </fill>
      <alignment horizontal="center" vertical="center" readingOrder="0"/>
    </dxf>
  </rfmt>
  <rfmt sheetId="1" sqref="VIR43" start="0" length="0">
    <dxf>
      <font>
        <b val="0"/>
        <i/>
        <sz val="10"/>
        <color auto="1"/>
      </font>
      <numFmt numFmtId="30" formatCode="@"/>
      <fill>
        <patternFill patternType="solid">
          <bgColor theme="6" tint="0.39997558519241921"/>
        </patternFill>
      </fill>
      <alignment horizontal="center" vertical="center" readingOrder="0"/>
    </dxf>
  </rfmt>
  <rfmt sheetId="1" sqref="VIS43" start="0" length="0">
    <dxf>
      <font>
        <b val="0"/>
        <i/>
        <sz val="10"/>
        <color auto="1"/>
      </font>
      <numFmt numFmtId="30" formatCode="@"/>
      <fill>
        <patternFill patternType="solid">
          <bgColor theme="6" tint="0.39997558519241921"/>
        </patternFill>
      </fill>
      <alignment horizontal="center" vertical="center" readingOrder="0"/>
    </dxf>
  </rfmt>
  <rfmt sheetId="1" sqref="VI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I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I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I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I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I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I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J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J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J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J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K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K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KD43" start="0" length="0">
    <dxf>
      <font>
        <b val="0"/>
        <i/>
        <sz val="10"/>
        <color auto="1"/>
      </font>
      <numFmt numFmtId="30" formatCode="@"/>
      <fill>
        <patternFill patternType="solid">
          <bgColor theme="6" tint="0.39997558519241921"/>
        </patternFill>
      </fill>
      <alignment horizontal="center" vertical="center" readingOrder="0"/>
    </dxf>
  </rfmt>
  <rfmt sheetId="1" sqref="VKE43" start="0" length="0">
    <dxf>
      <font>
        <b val="0"/>
        <i/>
        <sz val="10"/>
        <color auto="1"/>
      </font>
      <numFmt numFmtId="30" formatCode="@"/>
      <fill>
        <patternFill patternType="solid">
          <bgColor theme="6" tint="0.39997558519241921"/>
        </patternFill>
      </fill>
      <alignment horizontal="center" vertical="center" readingOrder="0"/>
    </dxf>
  </rfmt>
  <rfmt sheetId="1" sqref="VKF43" start="0" length="0">
    <dxf>
      <font>
        <b val="0"/>
        <i/>
        <sz val="10"/>
        <color auto="1"/>
      </font>
      <numFmt numFmtId="30" formatCode="@"/>
      <fill>
        <patternFill patternType="solid">
          <bgColor theme="6" tint="0.39997558519241921"/>
        </patternFill>
      </fill>
      <alignment horizontal="center" vertical="center" readingOrder="0"/>
    </dxf>
  </rfmt>
  <rfmt sheetId="1" sqref="VKG43" start="0" length="0">
    <dxf>
      <font>
        <b val="0"/>
        <i/>
        <sz val="10"/>
        <color auto="1"/>
      </font>
      <numFmt numFmtId="30" formatCode="@"/>
      <fill>
        <patternFill patternType="solid">
          <bgColor theme="6" tint="0.39997558519241921"/>
        </patternFill>
      </fill>
      <alignment horizontal="center" vertical="center" readingOrder="0"/>
    </dxf>
  </rfmt>
  <rfmt sheetId="1" sqref="VK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K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K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K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K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K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K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K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K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K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K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K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L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L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L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L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L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L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LR43" start="0" length="0">
    <dxf>
      <font>
        <b val="0"/>
        <i/>
        <sz val="10"/>
        <color auto="1"/>
      </font>
      <numFmt numFmtId="30" formatCode="@"/>
      <fill>
        <patternFill patternType="solid">
          <bgColor theme="6" tint="0.39997558519241921"/>
        </patternFill>
      </fill>
      <alignment horizontal="center" vertical="center" readingOrder="0"/>
    </dxf>
  </rfmt>
  <rfmt sheetId="1" sqref="VLS43" start="0" length="0">
    <dxf>
      <font>
        <b val="0"/>
        <i/>
        <sz val="10"/>
        <color auto="1"/>
      </font>
      <numFmt numFmtId="30" formatCode="@"/>
      <fill>
        <patternFill patternType="solid">
          <bgColor theme="6" tint="0.39997558519241921"/>
        </patternFill>
      </fill>
      <alignment horizontal="center" vertical="center" readingOrder="0"/>
    </dxf>
  </rfmt>
  <rfmt sheetId="1" sqref="VLT43" start="0" length="0">
    <dxf>
      <font>
        <b val="0"/>
        <i/>
        <sz val="10"/>
        <color auto="1"/>
      </font>
      <numFmt numFmtId="30" formatCode="@"/>
      <fill>
        <patternFill patternType="solid">
          <bgColor theme="6" tint="0.39997558519241921"/>
        </patternFill>
      </fill>
      <alignment horizontal="center" vertical="center" readingOrder="0"/>
    </dxf>
  </rfmt>
  <rfmt sheetId="1" sqref="VLU43" start="0" length="0">
    <dxf>
      <font>
        <b val="0"/>
        <i/>
        <sz val="10"/>
        <color auto="1"/>
      </font>
      <numFmt numFmtId="30" formatCode="@"/>
      <fill>
        <patternFill patternType="solid">
          <bgColor theme="6" tint="0.39997558519241921"/>
        </patternFill>
      </fill>
      <alignment horizontal="center" vertical="center" readingOrder="0"/>
    </dxf>
  </rfmt>
  <rfmt sheetId="1" sqref="VL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L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L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L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L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M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M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M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M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N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N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N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N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N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NF43" start="0" length="0">
    <dxf>
      <font>
        <b val="0"/>
        <i/>
        <sz val="10"/>
        <color auto="1"/>
      </font>
      <numFmt numFmtId="30" formatCode="@"/>
      <fill>
        <patternFill patternType="solid">
          <bgColor theme="6" tint="0.39997558519241921"/>
        </patternFill>
      </fill>
      <alignment horizontal="center" vertical="center" readingOrder="0"/>
    </dxf>
  </rfmt>
  <rfmt sheetId="1" sqref="VNG43" start="0" length="0">
    <dxf>
      <font>
        <b val="0"/>
        <i/>
        <sz val="10"/>
        <color auto="1"/>
      </font>
      <numFmt numFmtId="30" formatCode="@"/>
      <fill>
        <patternFill patternType="solid">
          <bgColor theme="6" tint="0.39997558519241921"/>
        </patternFill>
      </fill>
      <alignment horizontal="center" vertical="center" readingOrder="0"/>
    </dxf>
  </rfmt>
  <rfmt sheetId="1" sqref="VNH43" start="0" length="0">
    <dxf>
      <font>
        <b val="0"/>
        <i/>
        <sz val="10"/>
        <color auto="1"/>
      </font>
      <numFmt numFmtId="30" formatCode="@"/>
      <fill>
        <patternFill patternType="solid">
          <bgColor theme="6" tint="0.39997558519241921"/>
        </patternFill>
      </fill>
      <alignment horizontal="center" vertical="center" readingOrder="0"/>
    </dxf>
  </rfmt>
  <rfmt sheetId="1" sqref="VNI43" start="0" length="0">
    <dxf>
      <font>
        <b val="0"/>
        <i/>
        <sz val="10"/>
        <color auto="1"/>
      </font>
      <numFmt numFmtId="30" formatCode="@"/>
      <fill>
        <patternFill patternType="solid">
          <bgColor theme="6" tint="0.39997558519241921"/>
        </patternFill>
      </fill>
      <alignment horizontal="center" vertical="center" readingOrder="0"/>
    </dxf>
  </rfmt>
  <rfmt sheetId="1" sqref="VN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N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N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N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N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N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N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N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N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N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N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N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N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N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N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N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N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O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O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O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O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O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O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O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O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OT43" start="0" length="0">
    <dxf>
      <font>
        <b val="0"/>
        <i/>
        <sz val="10"/>
        <color auto="1"/>
      </font>
      <numFmt numFmtId="30" formatCode="@"/>
      <fill>
        <patternFill patternType="solid">
          <bgColor theme="6" tint="0.39997558519241921"/>
        </patternFill>
      </fill>
      <alignment horizontal="center" vertical="center" readingOrder="0"/>
    </dxf>
  </rfmt>
  <rfmt sheetId="1" sqref="VOU43" start="0" length="0">
    <dxf>
      <font>
        <b val="0"/>
        <i/>
        <sz val="10"/>
        <color auto="1"/>
      </font>
      <numFmt numFmtId="30" formatCode="@"/>
      <fill>
        <patternFill patternType="solid">
          <bgColor theme="6" tint="0.39997558519241921"/>
        </patternFill>
      </fill>
      <alignment horizontal="center" vertical="center" readingOrder="0"/>
    </dxf>
  </rfmt>
  <rfmt sheetId="1" sqref="VOV43" start="0" length="0">
    <dxf>
      <font>
        <b val="0"/>
        <i/>
        <sz val="10"/>
        <color auto="1"/>
      </font>
      <numFmt numFmtId="30" formatCode="@"/>
      <fill>
        <patternFill patternType="solid">
          <bgColor theme="6" tint="0.39997558519241921"/>
        </patternFill>
      </fill>
      <alignment horizontal="center" vertical="center" readingOrder="0"/>
    </dxf>
  </rfmt>
  <rfmt sheetId="1" sqref="VOW43" start="0" length="0">
    <dxf>
      <font>
        <b val="0"/>
        <i/>
        <sz val="10"/>
        <color auto="1"/>
      </font>
      <numFmt numFmtId="30" formatCode="@"/>
      <fill>
        <patternFill patternType="solid">
          <bgColor theme="6" tint="0.39997558519241921"/>
        </patternFill>
      </fill>
      <alignment horizontal="center" vertical="center" readingOrder="0"/>
    </dxf>
  </rfmt>
  <rfmt sheetId="1" sqref="VO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O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O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P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P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P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P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P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P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Q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QH43" start="0" length="0">
    <dxf>
      <font>
        <b val="0"/>
        <i/>
        <sz val="10"/>
        <color auto="1"/>
      </font>
      <numFmt numFmtId="30" formatCode="@"/>
      <fill>
        <patternFill patternType="solid">
          <bgColor theme="6" tint="0.39997558519241921"/>
        </patternFill>
      </fill>
      <alignment horizontal="center" vertical="center" readingOrder="0"/>
    </dxf>
  </rfmt>
  <rfmt sheetId="1" sqref="VQI43" start="0" length="0">
    <dxf>
      <font>
        <b val="0"/>
        <i/>
        <sz val="10"/>
        <color auto="1"/>
      </font>
      <numFmt numFmtId="30" formatCode="@"/>
      <fill>
        <patternFill patternType="solid">
          <bgColor theme="6" tint="0.39997558519241921"/>
        </patternFill>
      </fill>
      <alignment horizontal="center" vertical="center" readingOrder="0"/>
    </dxf>
  </rfmt>
  <rfmt sheetId="1" sqref="VQJ43" start="0" length="0">
    <dxf>
      <font>
        <b val="0"/>
        <i/>
        <sz val="10"/>
        <color auto="1"/>
      </font>
      <numFmt numFmtId="30" formatCode="@"/>
      <fill>
        <patternFill patternType="solid">
          <bgColor theme="6" tint="0.39997558519241921"/>
        </patternFill>
      </fill>
      <alignment horizontal="center" vertical="center" readingOrder="0"/>
    </dxf>
  </rfmt>
  <rfmt sheetId="1" sqref="VQK43" start="0" length="0">
    <dxf>
      <font>
        <b val="0"/>
        <i/>
        <sz val="10"/>
        <color auto="1"/>
      </font>
      <numFmt numFmtId="30" formatCode="@"/>
      <fill>
        <patternFill patternType="solid">
          <bgColor theme="6" tint="0.39997558519241921"/>
        </patternFill>
      </fill>
      <alignment horizontal="center" vertical="center" readingOrder="0"/>
    </dxf>
  </rfmt>
  <rfmt sheetId="1" sqref="VQ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Q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Q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Q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Q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Q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Q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Q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Q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Q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Q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Q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Q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R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R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RV43" start="0" length="0">
    <dxf>
      <font>
        <b val="0"/>
        <i/>
        <sz val="10"/>
        <color auto="1"/>
      </font>
      <numFmt numFmtId="30" formatCode="@"/>
      <fill>
        <patternFill patternType="solid">
          <bgColor theme="6" tint="0.39997558519241921"/>
        </patternFill>
      </fill>
      <alignment horizontal="center" vertical="center" readingOrder="0"/>
    </dxf>
  </rfmt>
  <rfmt sheetId="1" sqref="VRW43" start="0" length="0">
    <dxf>
      <font>
        <b val="0"/>
        <i/>
        <sz val="10"/>
        <color auto="1"/>
      </font>
      <numFmt numFmtId="30" formatCode="@"/>
      <fill>
        <patternFill patternType="solid">
          <bgColor theme="6" tint="0.39997558519241921"/>
        </patternFill>
      </fill>
      <alignment horizontal="center" vertical="center" readingOrder="0"/>
    </dxf>
  </rfmt>
  <rfmt sheetId="1" sqref="VRX43" start="0" length="0">
    <dxf>
      <font>
        <b val="0"/>
        <i/>
        <sz val="10"/>
        <color auto="1"/>
      </font>
      <numFmt numFmtId="30" formatCode="@"/>
      <fill>
        <patternFill patternType="solid">
          <bgColor theme="6" tint="0.39997558519241921"/>
        </patternFill>
      </fill>
      <alignment horizontal="center" vertical="center" readingOrder="0"/>
    </dxf>
  </rfmt>
  <rfmt sheetId="1" sqref="VRY43" start="0" length="0">
    <dxf>
      <font>
        <b val="0"/>
        <i/>
        <sz val="10"/>
        <color auto="1"/>
      </font>
      <numFmt numFmtId="30" formatCode="@"/>
      <fill>
        <patternFill patternType="solid">
          <bgColor theme="6" tint="0.39997558519241921"/>
        </patternFill>
      </fill>
      <alignment horizontal="center" vertical="center" readingOrder="0"/>
    </dxf>
  </rfmt>
  <rfmt sheetId="1" sqref="VR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S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S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S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S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S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S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S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S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S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S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S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S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S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S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S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T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TJ43" start="0" length="0">
    <dxf>
      <font>
        <b val="0"/>
        <i/>
        <sz val="10"/>
        <color auto="1"/>
      </font>
      <numFmt numFmtId="30" formatCode="@"/>
      <fill>
        <patternFill patternType="solid">
          <bgColor theme="6" tint="0.39997558519241921"/>
        </patternFill>
      </fill>
      <alignment horizontal="center" vertical="center" readingOrder="0"/>
    </dxf>
  </rfmt>
  <rfmt sheetId="1" sqref="VTK43" start="0" length="0">
    <dxf>
      <font>
        <b val="0"/>
        <i/>
        <sz val="10"/>
        <color auto="1"/>
      </font>
      <numFmt numFmtId="30" formatCode="@"/>
      <fill>
        <patternFill patternType="solid">
          <bgColor theme="6" tint="0.39997558519241921"/>
        </patternFill>
      </fill>
      <alignment horizontal="center" vertical="center" readingOrder="0"/>
    </dxf>
  </rfmt>
  <rfmt sheetId="1" sqref="VTL43" start="0" length="0">
    <dxf>
      <font>
        <b val="0"/>
        <i/>
        <sz val="10"/>
        <color auto="1"/>
      </font>
      <numFmt numFmtId="30" formatCode="@"/>
      <fill>
        <patternFill patternType="solid">
          <bgColor theme="6" tint="0.39997558519241921"/>
        </patternFill>
      </fill>
      <alignment horizontal="center" vertical="center" readingOrder="0"/>
    </dxf>
  </rfmt>
  <rfmt sheetId="1" sqref="VTM43" start="0" length="0">
    <dxf>
      <font>
        <b val="0"/>
        <i/>
        <sz val="10"/>
        <color auto="1"/>
      </font>
      <numFmt numFmtId="30" formatCode="@"/>
      <fill>
        <patternFill patternType="solid">
          <bgColor theme="6" tint="0.39997558519241921"/>
        </patternFill>
      </fill>
      <alignment horizontal="center" vertical="center" readingOrder="0"/>
    </dxf>
  </rfmt>
  <rfmt sheetId="1" sqref="VT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T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T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T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T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T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T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T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T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T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T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U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U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UX43" start="0" length="0">
    <dxf>
      <font>
        <b val="0"/>
        <i/>
        <sz val="10"/>
        <color auto="1"/>
      </font>
      <numFmt numFmtId="30" formatCode="@"/>
      <fill>
        <patternFill patternType="solid">
          <bgColor theme="6" tint="0.39997558519241921"/>
        </patternFill>
      </fill>
      <alignment horizontal="center" vertical="center" readingOrder="0"/>
    </dxf>
  </rfmt>
  <rfmt sheetId="1" sqref="VUY43" start="0" length="0">
    <dxf>
      <font>
        <b val="0"/>
        <i/>
        <sz val="10"/>
        <color auto="1"/>
      </font>
      <numFmt numFmtId="30" formatCode="@"/>
      <fill>
        <patternFill patternType="solid">
          <bgColor theme="6" tint="0.39997558519241921"/>
        </patternFill>
      </fill>
      <alignment horizontal="center" vertical="center" readingOrder="0"/>
    </dxf>
  </rfmt>
  <rfmt sheetId="1" sqref="VUZ43" start="0" length="0">
    <dxf>
      <font>
        <b val="0"/>
        <i/>
        <sz val="10"/>
        <color auto="1"/>
      </font>
      <numFmt numFmtId="30" formatCode="@"/>
      <fill>
        <patternFill patternType="solid">
          <bgColor theme="6" tint="0.39997558519241921"/>
        </patternFill>
      </fill>
      <alignment horizontal="center" vertical="center" readingOrder="0"/>
    </dxf>
  </rfmt>
  <rfmt sheetId="1" sqref="VVA43" start="0" length="0">
    <dxf>
      <font>
        <b val="0"/>
        <i/>
        <sz val="10"/>
        <color auto="1"/>
      </font>
      <numFmt numFmtId="30" formatCode="@"/>
      <fill>
        <patternFill patternType="solid">
          <bgColor theme="6" tint="0.39997558519241921"/>
        </patternFill>
      </fill>
      <alignment horizontal="center" vertical="center" readingOrder="0"/>
    </dxf>
  </rfmt>
  <rfmt sheetId="1" sqref="VV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V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V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V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V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V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V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V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V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V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V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V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V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V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W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WL43" start="0" length="0">
    <dxf>
      <font>
        <b val="0"/>
        <i/>
        <sz val="10"/>
        <color auto="1"/>
      </font>
      <numFmt numFmtId="30" formatCode="@"/>
      <fill>
        <patternFill patternType="solid">
          <bgColor theme="6" tint="0.39997558519241921"/>
        </patternFill>
      </fill>
      <alignment horizontal="center" vertical="center" readingOrder="0"/>
    </dxf>
  </rfmt>
  <rfmt sheetId="1" sqref="VWM43" start="0" length="0">
    <dxf>
      <font>
        <b val="0"/>
        <i/>
        <sz val="10"/>
        <color auto="1"/>
      </font>
      <numFmt numFmtId="30" formatCode="@"/>
      <fill>
        <patternFill patternType="solid">
          <bgColor theme="6" tint="0.39997558519241921"/>
        </patternFill>
      </fill>
      <alignment horizontal="center" vertical="center" readingOrder="0"/>
    </dxf>
  </rfmt>
  <rfmt sheetId="1" sqref="VWN43" start="0" length="0">
    <dxf>
      <font>
        <b val="0"/>
        <i/>
        <sz val="10"/>
        <color auto="1"/>
      </font>
      <numFmt numFmtId="30" formatCode="@"/>
      <fill>
        <patternFill patternType="solid">
          <bgColor theme="6" tint="0.39997558519241921"/>
        </patternFill>
      </fill>
      <alignment horizontal="center" vertical="center" readingOrder="0"/>
    </dxf>
  </rfmt>
  <rfmt sheetId="1" sqref="VWO43" start="0" length="0">
    <dxf>
      <font>
        <b val="0"/>
        <i/>
        <sz val="10"/>
        <color auto="1"/>
      </font>
      <numFmt numFmtId="30" formatCode="@"/>
      <fill>
        <patternFill patternType="solid">
          <bgColor theme="6" tint="0.39997558519241921"/>
        </patternFill>
      </fill>
      <alignment horizontal="center" vertical="center" readingOrder="0"/>
    </dxf>
  </rfmt>
  <rfmt sheetId="1" sqref="VW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W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W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W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W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W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W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W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W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W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W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X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X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XZ43" start="0" length="0">
    <dxf>
      <font>
        <b val="0"/>
        <i/>
        <sz val="10"/>
        <color auto="1"/>
      </font>
      <numFmt numFmtId="30" formatCode="@"/>
      <fill>
        <patternFill patternType="solid">
          <bgColor theme="6" tint="0.39997558519241921"/>
        </patternFill>
      </fill>
      <alignment horizontal="center" vertical="center" readingOrder="0"/>
    </dxf>
  </rfmt>
  <rfmt sheetId="1" sqref="VYA43" start="0" length="0">
    <dxf>
      <font>
        <b val="0"/>
        <i/>
        <sz val="10"/>
        <color auto="1"/>
      </font>
      <numFmt numFmtId="30" formatCode="@"/>
      <fill>
        <patternFill patternType="solid">
          <bgColor theme="6" tint="0.39997558519241921"/>
        </patternFill>
      </fill>
      <alignment horizontal="center" vertical="center" readingOrder="0"/>
    </dxf>
  </rfmt>
  <rfmt sheetId="1" sqref="VYB43" start="0" length="0">
    <dxf>
      <font>
        <b val="0"/>
        <i/>
        <sz val="10"/>
        <color auto="1"/>
      </font>
      <numFmt numFmtId="30" formatCode="@"/>
      <fill>
        <patternFill patternType="solid">
          <bgColor theme="6" tint="0.39997558519241921"/>
        </patternFill>
      </fill>
      <alignment horizontal="center" vertical="center" readingOrder="0"/>
    </dxf>
  </rfmt>
  <rfmt sheetId="1" sqref="VYC43" start="0" length="0">
    <dxf>
      <font>
        <b val="0"/>
        <i/>
        <sz val="10"/>
        <color auto="1"/>
      </font>
      <numFmt numFmtId="30" formatCode="@"/>
      <fill>
        <patternFill patternType="solid">
          <bgColor theme="6" tint="0.39997558519241921"/>
        </patternFill>
      </fill>
      <alignment horizontal="center" vertical="center" readingOrder="0"/>
    </dxf>
  </rfmt>
  <rfmt sheetId="1" sqref="VY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Y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Y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Y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Y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Y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Y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VY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Y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Y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Y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Y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VZ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Z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ZN43" start="0" length="0">
    <dxf>
      <font>
        <b val="0"/>
        <i/>
        <sz val="10"/>
        <color auto="1"/>
      </font>
      <numFmt numFmtId="30" formatCode="@"/>
      <fill>
        <patternFill patternType="solid">
          <bgColor theme="6" tint="0.39997558519241921"/>
        </patternFill>
      </fill>
      <alignment horizontal="center" vertical="center" readingOrder="0"/>
    </dxf>
  </rfmt>
  <rfmt sheetId="1" sqref="VZO43" start="0" length="0">
    <dxf>
      <font>
        <b val="0"/>
        <i/>
        <sz val="10"/>
        <color auto="1"/>
      </font>
      <numFmt numFmtId="30" formatCode="@"/>
      <fill>
        <patternFill patternType="solid">
          <bgColor theme="6" tint="0.39997558519241921"/>
        </patternFill>
      </fill>
      <alignment horizontal="center" vertical="center" readingOrder="0"/>
    </dxf>
  </rfmt>
  <rfmt sheetId="1" sqref="VZP43" start="0" length="0">
    <dxf>
      <font>
        <b val="0"/>
        <i/>
        <sz val="10"/>
        <color auto="1"/>
      </font>
      <numFmt numFmtId="30" formatCode="@"/>
      <fill>
        <patternFill patternType="solid">
          <bgColor theme="6" tint="0.39997558519241921"/>
        </patternFill>
      </fill>
      <alignment horizontal="center" vertical="center" readingOrder="0"/>
    </dxf>
  </rfmt>
  <rfmt sheetId="1" sqref="VZQ43" start="0" length="0">
    <dxf>
      <font>
        <b val="0"/>
        <i/>
        <sz val="10"/>
        <color auto="1"/>
      </font>
      <numFmt numFmtId="30" formatCode="@"/>
      <fill>
        <patternFill patternType="solid">
          <bgColor theme="6" tint="0.39997558519241921"/>
        </patternFill>
      </fill>
      <alignment horizontal="center" vertical="center" readingOrder="0"/>
    </dxf>
  </rfmt>
  <rfmt sheetId="1" sqref="VZ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Z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Z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VZ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VZ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Z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VZ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VZ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VZ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A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A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A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BB43" start="0" length="0">
    <dxf>
      <font>
        <b val="0"/>
        <i/>
        <sz val="10"/>
        <color auto="1"/>
      </font>
      <numFmt numFmtId="30" formatCode="@"/>
      <fill>
        <patternFill patternType="solid">
          <bgColor theme="6" tint="0.39997558519241921"/>
        </patternFill>
      </fill>
      <alignment horizontal="center" vertical="center" readingOrder="0"/>
    </dxf>
  </rfmt>
  <rfmt sheetId="1" sqref="WBC43" start="0" length="0">
    <dxf>
      <font>
        <b val="0"/>
        <i/>
        <sz val="10"/>
        <color auto="1"/>
      </font>
      <numFmt numFmtId="30" formatCode="@"/>
      <fill>
        <patternFill patternType="solid">
          <bgColor theme="6" tint="0.39997558519241921"/>
        </patternFill>
      </fill>
      <alignment horizontal="center" vertical="center" readingOrder="0"/>
    </dxf>
  </rfmt>
  <rfmt sheetId="1" sqref="WBD43" start="0" length="0">
    <dxf>
      <font>
        <b val="0"/>
        <i/>
        <sz val="10"/>
        <color auto="1"/>
      </font>
      <numFmt numFmtId="30" formatCode="@"/>
      <fill>
        <patternFill patternType="solid">
          <bgColor theme="6" tint="0.39997558519241921"/>
        </patternFill>
      </fill>
      <alignment horizontal="center" vertical="center" readingOrder="0"/>
    </dxf>
  </rfmt>
  <rfmt sheetId="1" sqref="WBE43" start="0" length="0">
    <dxf>
      <font>
        <b val="0"/>
        <i/>
        <sz val="10"/>
        <color auto="1"/>
      </font>
      <numFmt numFmtId="30" formatCode="@"/>
      <fill>
        <patternFill patternType="solid">
          <bgColor theme="6" tint="0.39997558519241921"/>
        </patternFill>
      </fill>
      <alignment horizontal="center" vertical="center" readingOrder="0"/>
    </dxf>
  </rfmt>
  <rfmt sheetId="1" sqref="WB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B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B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B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B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B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B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B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B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B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B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B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C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C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C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C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CP43" start="0" length="0">
    <dxf>
      <font>
        <b val="0"/>
        <i/>
        <sz val="10"/>
        <color auto="1"/>
      </font>
      <numFmt numFmtId="30" formatCode="@"/>
      <fill>
        <patternFill patternType="solid">
          <bgColor theme="6" tint="0.39997558519241921"/>
        </patternFill>
      </fill>
      <alignment horizontal="center" vertical="center" readingOrder="0"/>
    </dxf>
  </rfmt>
  <rfmt sheetId="1" sqref="WCQ43" start="0" length="0">
    <dxf>
      <font>
        <b val="0"/>
        <i/>
        <sz val="10"/>
        <color auto="1"/>
      </font>
      <numFmt numFmtId="30" formatCode="@"/>
      <fill>
        <patternFill patternType="solid">
          <bgColor theme="6" tint="0.39997558519241921"/>
        </patternFill>
      </fill>
      <alignment horizontal="center" vertical="center" readingOrder="0"/>
    </dxf>
  </rfmt>
  <rfmt sheetId="1" sqref="WCR43" start="0" length="0">
    <dxf>
      <font>
        <b val="0"/>
        <i/>
        <sz val="10"/>
        <color auto="1"/>
      </font>
      <numFmt numFmtId="30" formatCode="@"/>
      <fill>
        <patternFill patternType="solid">
          <bgColor theme="6" tint="0.39997558519241921"/>
        </patternFill>
      </fill>
      <alignment horizontal="center" vertical="center" readingOrder="0"/>
    </dxf>
  </rfmt>
  <rfmt sheetId="1" sqref="WCS43" start="0" length="0">
    <dxf>
      <font>
        <b val="0"/>
        <i/>
        <sz val="10"/>
        <color auto="1"/>
      </font>
      <numFmt numFmtId="30" formatCode="@"/>
      <fill>
        <patternFill patternType="solid">
          <bgColor theme="6" tint="0.39997558519241921"/>
        </patternFill>
      </fill>
      <alignment horizontal="center" vertical="center" readingOrder="0"/>
    </dxf>
  </rfmt>
  <rfmt sheetId="1" sqref="WC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C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C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C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C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C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C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D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D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D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D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E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E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ED43" start="0" length="0">
    <dxf>
      <font>
        <b val="0"/>
        <i/>
        <sz val="10"/>
        <color auto="1"/>
      </font>
      <numFmt numFmtId="30" formatCode="@"/>
      <fill>
        <patternFill patternType="solid">
          <bgColor theme="6" tint="0.39997558519241921"/>
        </patternFill>
      </fill>
      <alignment horizontal="center" vertical="center" readingOrder="0"/>
    </dxf>
  </rfmt>
  <rfmt sheetId="1" sqref="WEE43" start="0" length="0">
    <dxf>
      <font>
        <b val="0"/>
        <i/>
        <sz val="10"/>
        <color auto="1"/>
      </font>
      <numFmt numFmtId="30" formatCode="@"/>
      <fill>
        <patternFill patternType="solid">
          <bgColor theme="6" tint="0.39997558519241921"/>
        </patternFill>
      </fill>
      <alignment horizontal="center" vertical="center" readingOrder="0"/>
    </dxf>
  </rfmt>
  <rfmt sheetId="1" sqref="WEF43" start="0" length="0">
    <dxf>
      <font>
        <b val="0"/>
        <i/>
        <sz val="10"/>
        <color auto="1"/>
      </font>
      <numFmt numFmtId="30" formatCode="@"/>
      <fill>
        <patternFill patternType="solid">
          <bgColor theme="6" tint="0.39997558519241921"/>
        </patternFill>
      </fill>
      <alignment horizontal="center" vertical="center" readingOrder="0"/>
    </dxf>
  </rfmt>
  <rfmt sheetId="1" sqref="WEG43" start="0" length="0">
    <dxf>
      <font>
        <b val="0"/>
        <i/>
        <sz val="10"/>
        <color auto="1"/>
      </font>
      <numFmt numFmtId="30" formatCode="@"/>
      <fill>
        <patternFill patternType="solid">
          <bgColor theme="6" tint="0.39997558519241921"/>
        </patternFill>
      </fill>
      <alignment horizontal="center" vertical="center" readingOrder="0"/>
    </dxf>
  </rfmt>
  <rfmt sheetId="1" sqref="WE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E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E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E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E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E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E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E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E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E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E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E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F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F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F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F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F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F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FR43" start="0" length="0">
    <dxf>
      <font>
        <b val="0"/>
        <i/>
        <sz val="10"/>
        <color auto="1"/>
      </font>
      <numFmt numFmtId="30" formatCode="@"/>
      <fill>
        <patternFill patternType="solid">
          <bgColor theme="6" tint="0.39997558519241921"/>
        </patternFill>
      </fill>
      <alignment horizontal="center" vertical="center" readingOrder="0"/>
    </dxf>
  </rfmt>
  <rfmt sheetId="1" sqref="WFS43" start="0" length="0">
    <dxf>
      <font>
        <b val="0"/>
        <i/>
        <sz val="10"/>
        <color auto="1"/>
      </font>
      <numFmt numFmtId="30" formatCode="@"/>
      <fill>
        <patternFill patternType="solid">
          <bgColor theme="6" tint="0.39997558519241921"/>
        </patternFill>
      </fill>
      <alignment horizontal="center" vertical="center" readingOrder="0"/>
    </dxf>
  </rfmt>
  <rfmt sheetId="1" sqref="WFT43" start="0" length="0">
    <dxf>
      <font>
        <b val="0"/>
        <i/>
        <sz val="10"/>
        <color auto="1"/>
      </font>
      <numFmt numFmtId="30" formatCode="@"/>
      <fill>
        <patternFill patternType="solid">
          <bgColor theme="6" tint="0.39997558519241921"/>
        </patternFill>
      </fill>
      <alignment horizontal="center" vertical="center" readingOrder="0"/>
    </dxf>
  </rfmt>
  <rfmt sheetId="1" sqref="WFU43" start="0" length="0">
    <dxf>
      <font>
        <b val="0"/>
        <i/>
        <sz val="10"/>
        <color auto="1"/>
      </font>
      <numFmt numFmtId="30" formatCode="@"/>
      <fill>
        <patternFill patternType="solid">
          <bgColor theme="6" tint="0.39997558519241921"/>
        </patternFill>
      </fill>
      <alignment horizontal="center" vertical="center" readingOrder="0"/>
    </dxf>
  </rfmt>
  <rfmt sheetId="1" sqref="WF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F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F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F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F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G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G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G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G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G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H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H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H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H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H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HF43" start="0" length="0">
    <dxf>
      <font>
        <b val="0"/>
        <i/>
        <sz val="10"/>
        <color auto="1"/>
      </font>
      <numFmt numFmtId="30" formatCode="@"/>
      <fill>
        <patternFill patternType="solid">
          <bgColor theme="6" tint="0.39997558519241921"/>
        </patternFill>
      </fill>
      <alignment horizontal="center" vertical="center" readingOrder="0"/>
    </dxf>
  </rfmt>
  <rfmt sheetId="1" sqref="WHG43" start="0" length="0">
    <dxf>
      <font>
        <b val="0"/>
        <i/>
        <sz val="10"/>
        <color auto="1"/>
      </font>
      <numFmt numFmtId="30" formatCode="@"/>
      <fill>
        <patternFill patternType="solid">
          <bgColor theme="6" tint="0.39997558519241921"/>
        </patternFill>
      </fill>
      <alignment horizontal="center" vertical="center" readingOrder="0"/>
    </dxf>
  </rfmt>
  <rfmt sheetId="1" sqref="WHH43" start="0" length="0">
    <dxf>
      <font>
        <b val="0"/>
        <i/>
        <sz val="10"/>
        <color auto="1"/>
      </font>
      <numFmt numFmtId="30" formatCode="@"/>
      <fill>
        <patternFill patternType="solid">
          <bgColor theme="6" tint="0.39997558519241921"/>
        </patternFill>
      </fill>
      <alignment horizontal="center" vertical="center" readingOrder="0"/>
    </dxf>
  </rfmt>
  <rfmt sheetId="1" sqref="WHI43" start="0" length="0">
    <dxf>
      <font>
        <b val="0"/>
        <i/>
        <sz val="10"/>
        <color auto="1"/>
      </font>
      <numFmt numFmtId="30" formatCode="@"/>
      <fill>
        <patternFill patternType="solid">
          <bgColor theme="6" tint="0.39997558519241921"/>
        </patternFill>
      </fill>
      <alignment horizontal="center" vertical="center" readingOrder="0"/>
    </dxf>
  </rfmt>
  <rfmt sheetId="1" sqref="WH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H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H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H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H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H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H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H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H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H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H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H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H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H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H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H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H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I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I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I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I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I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I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I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I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IT43" start="0" length="0">
    <dxf>
      <font>
        <b val="0"/>
        <i/>
        <sz val="10"/>
        <color auto="1"/>
      </font>
      <numFmt numFmtId="30" formatCode="@"/>
      <fill>
        <patternFill patternType="solid">
          <bgColor theme="6" tint="0.39997558519241921"/>
        </patternFill>
      </fill>
      <alignment horizontal="center" vertical="center" readingOrder="0"/>
    </dxf>
  </rfmt>
  <rfmt sheetId="1" sqref="WIU43" start="0" length="0">
    <dxf>
      <font>
        <b val="0"/>
        <i/>
        <sz val="10"/>
        <color auto="1"/>
      </font>
      <numFmt numFmtId="30" formatCode="@"/>
      <fill>
        <patternFill patternType="solid">
          <bgColor theme="6" tint="0.39997558519241921"/>
        </patternFill>
      </fill>
      <alignment horizontal="center" vertical="center" readingOrder="0"/>
    </dxf>
  </rfmt>
  <rfmt sheetId="1" sqref="WIV43" start="0" length="0">
    <dxf>
      <font>
        <b val="0"/>
        <i/>
        <sz val="10"/>
        <color auto="1"/>
      </font>
      <numFmt numFmtId="30" formatCode="@"/>
      <fill>
        <patternFill patternType="solid">
          <bgColor theme="6" tint="0.39997558519241921"/>
        </patternFill>
      </fill>
      <alignment horizontal="center" vertical="center" readingOrder="0"/>
    </dxf>
  </rfmt>
  <rfmt sheetId="1" sqref="WIW43" start="0" length="0">
    <dxf>
      <font>
        <b val="0"/>
        <i/>
        <sz val="10"/>
        <color auto="1"/>
      </font>
      <numFmt numFmtId="30" formatCode="@"/>
      <fill>
        <patternFill patternType="solid">
          <bgColor theme="6" tint="0.39997558519241921"/>
        </patternFill>
      </fill>
      <alignment horizontal="center" vertical="center" readingOrder="0"/>
    </dxf>
  </rfmt>
  <rfmt sheetId="1" sqref="WI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I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I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J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J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J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J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J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J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J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K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KH43" start="0" length="0">
    <dxf>
      <font>
        <b val="0"/>
        <i/>
        <sz val="10"/>
        <color auto="1"/>
      </font>
      <numFmt numFmtId="30" formatCode="@"/>
      <fill>
        <patternFill patternType="solid">
          <bgColor theme="6" tint="0.39997558519241921"/>
        </patternFill>
      </fill>
      <alignment horizontal="center" vertical="center" readingOrder="0"/>
    </dxf>
  </rfmt>
  <rfmt sheetId="1" sqref="WKI43" start="0" length="0">
    <dxf>
      <font>
        <b val="0"/>
        <i/>
        <sz val="10"/>
        <color auto="1"/>
      </font>
      <numFmt numFmtId="30" formatCode="@"/>
      <fill>
        <patternFill patternType="solid">
          <bgColor theme="6" tint="0.39997558519241921"/>
        </patternFill>
      </fill>
      <alignment horizontal="center" vertical="center" readingOrder="0"/>
    </dxf>
  </rfmt>
  <rfmt sheetId="1" sqref="WKJ43" start="0" length="0">
    <dxf>
      <font>
        <b val="0"/>
        <i/>
        <sz val="10"/>
        <color auto="1"/>
      </font>
      <numFmt numFmtId="30" formatCode="@"/>
      <fill>
        <patternFill patternType="solid">
          <bgColor theme="6" tint="0.39997558519241921"/>
        </patternFill>
      </fill>
      <alignment horizontal="center" vertical="center" readingOrder="0"/>
    </dxf>
  </rfmt>
  <rfmt sheetId="1" sqref="WKK43" start="0" length="0">
    <dxf>
      <font>
        <b val="0"/>
        <i/>
        <sz val="10"/>
        <color auto="1"/>
      </font>
      <numFmt numFmtId="30" formatCode="@"/>
      <fill>
        <patternFill patternType="solid">
          <bgColor theme="6" tint="0.39997558519241921"/>
        </patternFill>
      </fill>
      <alignment horizontal="center" vertical="center" readingOrder="0"/>
    </dxf>
  </rfmt>
  <rfmt sheetId="1" sqref="WK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K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K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K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K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K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K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K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K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K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K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K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K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L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L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LV43" start="0" length="0">
    <dxf>
      <font>
        <b val="0"/>
        <i/>
        <sz val="10"/>
        <color auto="1"/>
      </font>
      <numFmt numFmtId="30" formatCode="@"/>
      <fill>
        <patternFill patternType="solid">
          <bgColor theme="6" tint="0.39997558519241921"/>
        </patternFill>
      </fill>
      <alignment horizontal="center" vertical="center" readingOrder="0"/>
    </dxf>
  </rfmt>
  <rfmt sheetId="1" sqref="WLW43" start="0" length="0">
    <dxf>
      <font>
        <b val="0"/>
        <i/>
        <sz val="10"/>
        <color auto="1"/>
      </font>
      <numFmt numFmtId="30" formatCode="@"/>
      <fill>
        <patternFill patternType="solid">
          <bgColor theme="6" tint="0.39997558519241921"/>
        </patternFill>
      </fill>
      <alignment horizontal="center" vertical="center" readingOrder="0"/>
    </dxf>
  </rfmt>
  <rfmt sheetId="1" sqref="WLX43" start="0" length="0">
    <dxf>
      <font>
        <b val="0"/>
        <i/>
        <sz val="10"/>
        <color auto="1"/>
      </font>
      <numFmt numFmtId="30" formatCode="@"/>
      <fill>
        <patternFill patternType="solid">
          <bgColor theme="6" tint="0.39997558519241921"/>
        </patternFill>
      </fill>
      <alignment horizontal="center" vertical="center" readingOrder="0"/>
    </dxf>
  </rfmt>
  <rfmt sheetId="1" sqref="WLY43" start="0" length="0">
    <dxf>
      <font>
        <b val="0"/>
        <i/>
        <sz val="10"/>
        <color auto="1"/>
      </font>
      <numFmt numFmtId="30" formatCode="@"/>
      <fill>
        <patternFill patternType="solid">
          <bgColor theme="6" tint="0.39997558519241921"/>
        </patternFill>
      </fill>
      <alignment horizontal="center" vertical="center" readingOrder="0"/>
    </dxf>
  </rfmt>
  <rfmt sheetId="1" sqref="WL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MA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M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M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M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MF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G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MH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M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MJ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M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ML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M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N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O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Q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M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M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M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M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M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N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NJ43" start="0" length="0">
    <dxf>
      <font>
        <b val="0"/>
        <i/>
        <sz val="10"/>
        <color auto="1"/>
      </font>
      <numFmt numFmtId="30" formatCode="@"/>
      <fill>
        <patternFill patternType="solid">
          <bgColor theme="6" tint="0.39997558519241921"/>
        </patternFill>
      </fill>
      <alignment horizontal="center" vertical="center" readingOrder="0"/>
    </dxf>
  </rfmt>
  <rfmt sheetId="1" sqref="WNK43" start="0" length="0">
    <dxf>
      <font>
        <b val="0"/>
        <i/>
        <sz val="10"/>
        <color auto="1"/>
      </font>
      <numFmt numFmtId="30" formatCode="@"/>
      <fill>
        <patternFill patternType="solid">
          <bgColor theme="6" tint="0.39997558519241921"/>
        </patternFill>
      </fill>
      <alignment horizontal="center" vertical="center" readingOrder="0"/>
    </dxf>
  </rfmt>
  <rfmt sheetId="1" sqref="WNL43" start="0" length="0">
    <dxf>
      <font>
        <b val="0"/>
        <i/>
        <sz val="10"/>
        <color auto="1"/>
      </font>
      <numFmt numFmtId="30" formatCode="@"/>
      <fill>
        <patternFill patternType="solid">
          <bgColor theme="6" tint="0.39997558519241921"/>
        </patternFill>
      </fill>
      <alignment horizontal="center" vertical="center" readingOrder="0"/>
    </dxf>
  </rfmt>
  <rfmt sheetId="1" sqref="WNM43" start="0" length="0">
    <dxf>
      <font>
        <b val="0"/>
        <i/>
        <sz val="10"/>
        <color auto="1"/>
      </font>
      <numFmt numFmtId="30" formatCode="@"/>
      <fill>
        <patternFill patternType="solid">
          <bgColor theme="6" tint="0.39997558519241921"/>
        </patternFill>
      </fill>
      <alignment horizontal="center" vertical="center" readingOrder="0"/>
    </dxf>
  </rfmt>
  <rfmt sheetId="1" sqref="WN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NO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N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N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N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N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NT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NU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NV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N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X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NZ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A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B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C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E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O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O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OX43" start="0" length="0">
    <dxf>
      <font>
        <b val="0"/>
        <i/>
        <sz val="10"/>
        <color auto="1"/>
      </font>
      <numFmt numFmtId="30" formatCode="@"/>
      <fill>
        <patternFill patternType="solid">
          <bgColor theme="6" tint="0.39997558519241921"/>
        </patternFill>
      </fill>
      <alignment horizontal="center" vertical="center" readingOrder="0"/>
    </dxf>
  </rfmt>
  <rfmt sheetId="1" sqref="WOY43" start="0" length="0">
    <dxf>
      <font>
        <b val="0"/>
        <i/>
        <sz val="10"/>
        <color auto="1"/>
      </font>
      <numFmt numFmtId="30" formatCode="@"/>
      <fill>
        <patternFill patternType="solid">
          <bgColor theme="6" tint="0.39997558519241921"/>
        </patternFill>
      </fill>
      <alignment horizontal="center" vertical="center" readingOrder="0"/>
    </dxf>
  </rfmt>
  <rfmt sheetId="1" sqref="WOZ43" start="0" length="0">
    <dxf>
      <font>
        <b val="0"/>
        <i/>
        <sz val="10"/>
        <color auto="1"/>
      </font>
      <numFmt numFmtId="30" formatCode="@"/>
      <fill>
        <patternFill patternType="solid">
          <bgColor theme="6" tint="0.39997558519241921"/>
        </patternFill>
      </fill>
      <alignment horizontal="center" vertical="center" readingOrder="0"/>
    </dxf>
  </rfmt>
  <rfmt sheetId="1" sqref="WPA43" start="0" length="0">
    <dxf>
      <font>
        <b val="0"/>
        <i/>
        <sz val="10"/>
        <color auto="1"/>
      </font>
      <numFmt numFmtId="30" formatCode="@"/>
      <fill>
        <patternFill patternType="solid">
          <bgColor theme="6" tint="0.39997558519241921"/>
        </patternFill>
      </fill>
      <alignment horizontal="center" vertical="center" readingOrder="0"/>
    </dxf>
  </rfmt>
  <rfmt sheetId="1" sqref="WPB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PC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P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P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P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G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PH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I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PJ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PK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PL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P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PN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O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P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Q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R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S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P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P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P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Q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QL43" start="0" length="0">
    <dxf>
      <font>
        <b val="0"/>
        <i/>
        <sz val="10"/>
        <color auto="1"/>
      </font>
      <numFmt numFmtId="30" formatCode="@"/>
      <fill>
        <patternFill patternType="solid">
          <bgColor theme="6" tint="0.39997558519241921"/>
        </patternFill>
      </fill>
      <alignment horizontal="center" vertical="center" readingOrder="0"/>
    </dxf>
  </rfmt>
  <rfmt sheetId="1" sqref="WQM43" start="0" length="0">
    <dxf>
      <font>
        <b val="0"/>
        <i/>
        <sz val="10"/>
        <color auto="1"/>
      </font>
      <numFmt numFmtId="30" formatCode="@"/>
      <fill>
        <patternFill patternType="solid">
          <bgColor theme="6" tint="0.39997558519241921"/>
        </patternFill>
      </fill>
      <alignment horizontal="center" vertical="center" readingOrder="0"/>
    </dxf>
  </rfmt>
  <rfmt sheetId="1" sqref="WQN43" start="0" length="0">
    <dxf>
      <font>
        <b val="0"/>
        <i/>
        <sz val="10"/>
        <color auto="1"/>
      </font>
      <numFmt numFmtId="30" formatCode="@"/>
      <fill>
        <patternFill patternType="solid">
          <bgColor theme="6" tint="0.39997558519241921"/>
        </patternFill>
      </fill>
      <alignment horizontal="center" vertical="center" readingOrder="0"/>
    </dxf>
  </rfmt>
  <rfmt sheetId="1" sqref="WQO43" start="0" length="0">
    <dxf>
      <font>
        <b val="0"/>
        <i/>
        <sz val="10"/>
        <color auto="1"/>
      </font>
      <numFmt numFmtId="30" formatCode="@"/>
      <fill>
        <patternFill patternType="solid">
          <bgColor theme="6" tint="0.39997558519241921"/>
        </patternFill>
      </fill>
      <alignment horizontal="center" vertical="center" readingOrder="0"/>
    </dxf>
  </rfmt>
  <rfmt sheetId="1" sqref="WQP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QQ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Q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Q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Q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QU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QV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QW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QX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QY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QZ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B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C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D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E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F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G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R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R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RZ43" start="0" length="0">
    <dxf>
      <font>
        <b val="0"/>
        <i/>
        <sz val="10"/>
        <color auto="1"/>
      </font>
      <numFmt numFmtId="30" formatCode="@"/>
      <fill>
        <patternFill patternType="solid">
          <bgColor theme="6" tint="0.39997558519241921"/>
        </patternFill>
      </fill>
      <alignment horizontal="center" vertical="center" readingOrder="0"/>
    </dxf>
  </rfmt>
  <rfmt sheetId="1" sqref="WSA43" start="0" length="0">
    <dxf>
      <font>
        <b val="0"/>
        <i/>
        <sz val="10"/>
        <color auto="1"/>
      </font>
      <numFmt numFmtId="30" formatCode="@"/>
      <fill>
        <patternFill patternType="solid">
          <bgColor theme="6" tint="0.39997558519241921"/>
        </patternFill>
      </fill>
      <alignment horizontal="center" vertical="center" readingOrder="0"/>
    </dxf>
  </rfmt>
  <rfmt sheetId="1" sqref="WSB43" start="0" length="0">
    <dxf>
      <font>
        <b val="0"/>
        <i/>
        <sz val="10"/>
        <color auto="1"/>
      </font>
      <numFmt numFmtId="30" formatCode="@"/>
      <fill>
        <patternFill patternType="solid">
          <bgColor theme="6" tint="0.39997558519241921"/>
        </patternFill>
      </fill>
      <alignment horizontal="center" vertical="center" readingOrder="0"/>
    </dxf>
  </rfmt>
  <rfmt sheetId="1" sqref="WSC43" start="0" length="0">
    <dxf>
      <font>
        <b val="0"/>
        <i/>
        <sz val="10"/>
        <color auto="1"/>
      </font>
      <numFmt numFmtId="30" formatCode="@"/>
      <fill>
        <patternFill patternType="solid">
          <bgColor theme="6" tint="0.39997558519241921"/>
        </patternFill>
      </fill>
      <alignment horizontal="center" vertical="center" readingOrder="0"/>
    </dxf>
  </rfmt>
  <rfmt sheetId="1" sqref="WSD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SE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S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S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SH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I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SJ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K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SL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SM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SN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S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SP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Q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R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S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T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U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S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T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T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TN43" start="0" length="0">
    <dxf>
      <font>
        <b val="0"/>
        <i/>
        <sz val="10"/>
        <color auto="1"/>
      </font>
      <numFmt numFmtId="30" formatCode="@"/>
      <fill>
        <patternFill patternType="solid">
          <bgColor theme="6" tint="0.39997558519241921"/>
        </patternFill>
      </fill>
      <alignment horizontal="center" vertical="center" readingOrder="0"/>
    </dxf>
  </rfmt>
  <rfmt sheetId="1" sqref="WTO43" start="0" length="0">
    <dxf>
      <font>
        <b val="0"/>
        <i/>
        <sz val="10"/>
        <color auto="1"/>
      </font>
      <numFmt numFmtId="30" formatCode="@"/>
      <fill>
        <patternFill patternType="solid">
          <bgColor theme="6" tint="0.39997558519241921"/>
        </patternFill>
      </fill>
      <alignment horizontal="center" vertical="center" readingOrder="0"/>
    </dxf>
  </rfmt>
  <rfmt sheetId="1" sqref="WTP43" start="0" length="0">
    <dxf>
      <font>
        <b val="0"/>
        <i/>
        <sz val="10"/>
        <color auto="1"/>
      </font>
      <numFmt numFmtId="30" formatCode="@"/>
      <fill>
        <patternFill patternType="solid">
          <bgColor theme="6" tint="0.39997558519241921"/>
        </patternFill>
      </fill>
      <alignment horizontal="center" vertical="center" readingOrder="0"/>
    </dxf>
  </rfmt>
  <rfmt sheetId="1" sqref="WTQ43" start="0" length="0">
    <dxf>
      <font>
        <b val="0"/>
        <i/>
        <sz val="10"/>
        <color auto="1"/>
      </font>
      <numFmt numFmtId="30" formatCode="@"/>
      <fill>
        <patternFill patternType="solid">
          <bgColor theme="6" tint="0.39997558519241921"/>
        </patternFill>
      </fill>
      <alignment horizontal="center" vertical="center" readingOrder="0"/>
    </dxf>
  </rfmt>
  <rfmt sheetId="1" sqref="WTR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TS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T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TU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TV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TW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TX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TY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TZ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UA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B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D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E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F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G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H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I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U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U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VB43" start="0" length="0">
    <dxf>
      <font>
        <b val="0"/>
        <i/>
        <sz val="10"/>
        <color auto="1"/>
      </font>
      <numFmt numFmtId="30" formatCode="@"/>
      <fill>
        <patternFill patternType="solid">
          <bgColor theme="6" tint="0.39997558519241921"/>
        </patternFill>
      </fill>
      <alignment horizontal="center" vertical="center" readingOrder="0"/>
    </dxf>
  </rfmt>
  <rfmt sheetId="1" sqref="WVC43" start="0" length="0">
    <dxf>
      <font>
        <b val="0"/>
        <i/>
        <sz val="10"/>
        <color auto="1"/>
      </font>
      <numFmt numFmtId="30" formatCode="@"/>
      <fill>
        <patternFill patternType="solid">
          <bgColor theme="6" tint="0.39997558519241921"/>
        </patternFill>
      </fill>
      <alignment horizontal="center" vertical="center" readingOrder="0"/>
    </dxf>
  </rfmt>
  <rfmt sheetId="1" sqref="WVD43" start="0" length="0">
    <dxf>
      <font>
        <b val="0"/>
        <i/>
        <sz val="10"/>
        <color auto="1"/>
      </font>
      <numFmt numFmtId="30" formatCode="@"/>
      <fill>
        <patternFill patternType="solid">
          <bgColor theme="6" tint="0.39997558519241921"/>
        </patternFill>
      </fill>
      <alignment horizontal="center" vertical="center" readingOrder="0"/>
    </dxf>
  </rfmt>
  <rfmt sheetId="1" sqref="WVE43" start="0" length="0">
    <dxf>
      <font>
        <b val="0"/>
        <i/>
        <sz val="10"/>
        <color auto="1"/>
      </font>
      <numFmt numFmtId="30" formatCode="@"/>
      <fill>
        <patternFill patternType="solid">
          <bgColor theme="6" tint="0.39997558519241921"/>
        </patternFill>
      </fill>
      <alignment horizontal="center" vertical="center" readingOrder="0"/>
    </dxf>
  </rfmt>
  <rfmt sheetId="1" sqref="WVF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VG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V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VI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VJ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K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VL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M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VN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VO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VP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V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VR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S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T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U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V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W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V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W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W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W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W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WP43" start="0" length="0">
    <dxf>
      <font>
        <b val="0"/>
        <i/>
        <sz val="10"/>
        <color auto="1"/>
      </font>
      <numFmt numFmtId="30" formatCode="@"/>
      <fill>
        <patternFill patternType="solid">
          <bgColor theme="6" tint="0.39997558519241921"/>
        </patternFill>
      </fill>
      <alignment horizontal="center" vertical="center" readingOrder="0"/>
    </dxf>
  </rfmt>
  <rfmt sheetId="1" sqref="WWQ43" start="0" length="0">
    <dxf>
      <font>
        <b val="0"/>
        <i/>
        <sz val="10"/>
        <color auto="1"/>
      </font>
      <numFmt numFmtId="30" formatCode="@"/>
      <fill>
        <patternFill patternType="solid">
          <bgColor theme="6" tint="0.39997558519241921"/>
        </patternFill>
      </fill>
      <alignment horizontal="center" vertical="center" readingOrder="0"/>
    </dxf>
  </rfmt>
  <rfmt sheetId="1" sqref="WWR43" start="0" length="0">
    <dxf>
      <font>
        <b val="0"/>
        <i/>
        <sz val="10"/>
        <color auto="1"/>
      </font>
      <numFmt numFmtId="30" formatCode="@"/>
      <fill>
        <patternFill patternType="solid">
          <bgColor theme="6" tint="0.39997558519241921"/>
        </patternFill>
      </fill>
      <alignment horizontal="center" vertical="center" readingOrder="0"/>
    </dxf>
  </rfmt>
  <rfmt sheetId="1" sqref="WWS43" start="0" length="0">
    <dxf>
      <font>
        <b val="0"/>
        <i/>
        <sz val="10"/>
        <color auto="1"/>
      </font>
      <numFmt numFmtId="30" formatCode="@"/>
      <fill>
        <patternFill patternType="solid">
          <bgColor theme="6" tint="0.39997558519241921"/>
        </patternFill>
      </fill>
      <alignment horizontal="center" vertical="center" readingOrder="0"/>
    </dxf>
  </rfmt>
  <rfmt sheetId="1" sqref="WWT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WU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W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WW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WX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WY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WZ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A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XB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XC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D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F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G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H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I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J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K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X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X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Y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Y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C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YD43" start="0" length="0">
    <dxf>
      <font>
        <b val="0"/>
        <i/>
        <sz val="10"/>
        <color auto="1"/>
      </font>
      <numFmt numFmtId="30" formatCode="@"/>
      <fill>
        <patternFill patternType="solid">
          <bgColor theme="6" tint="0.39997558519241921"/>
        </patternFill>
      </fill>
      <alignment horizontal="center" vertical="center" readingOrder="0"/>
    </dxf>
  </rfmt>
  <rfmt sheetId="1" sqref="WYE43" start="0" length="0">
    <dxf>
      <font>
        <b val="0"/>
        <i/>
        <sz val="10"/>
        <color auto="1"/>
      </font>
      <numFmt numFmtId="30" formatCode="@"/>
      <fill>
        <patternFill patternType="solid">
          <bgColor theme="6" tint="0.39997558519241921"/>
        </patternFill>
      </fill>
      <alignment horizontal="center" vertical="center" readingOrder="0"/>
    </dxf>
  </rfmt>
  <rfmt sheetId="1" sqref="WYF43" start="0" length="0">
    <dxf>
      <font>
        <b val="0"/>
        <i/>
        <sz val="10"/>
        <color auto="1"/>
      </font>
      <numFmt numFmtId="30" formatCode="@"/>
      <fill>
        <patternFill patternType="solid">
          <bgColor theme="6" tint="0.39997558519241921"/>
        </patternFill>
      </fill>
      <alignment horizontal="center" vertical="center" readingOrder="0"/>
    </dxf>
  </rfmt>
  <rfmt sheetId="1" sqref="WYG43" start="0" length="0">
    <dxf>
      <font>
        <b val="0"/>
        <i/>
        <sz val="10"/>
        <color auto="1"/>
      </font>
      <numFmt numFmtId="30" formatCode="@"/>
      <fill>
        <patternFill patternType="solid">
          <bgColor theme="6" tint="0.39997558519241921"/>
        </patternFill>
      </fill>
      <alignment horizontal="center" vertical="center" readingOrder="0"/>
    </dxf>
  </rfmt>
  <rfmt sheetId="1" sqref="WYH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YI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Y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YK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YL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M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WYN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O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WYP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WYQ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YR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Y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YT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U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V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W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X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Y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Y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Z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Z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Z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Z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WZ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ZQ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ZR43" start="0" length="0">
    <dxf>
      <font>
        <b val="0"/>
        <i/>
        <sz val="10"/>
        <color auto="1"/>
      </font>
      <numFmt numFmtId="30" formatCode="@"/>
      <fill>
        <patternFill patternType="solid">
          <bgColor theme="6" tint="0.39997558519241921"/>
        </patternFill>
      </fill>
      <alignment horizontal="center" vertical="center" readingOrder="0"/>
    </dxf>
  </rfmt>
  <rfmt sheetId="1" sqref="WZS43" start="0" length="0">
    <dxf>
      <font>
        <b val="0"/>
        <i/>
        <sz val="10"/>
        <color auto="1"/>
      </font>
      <numFmt numFmtId="30" formatCode="@"/>
      <fill>
        <patternFill patternType="solid">
          <bgColor theme="6" tint="0.39997558519241921"/>
        </patternFill>
      </fill>
      <alignment horizontal="center" vertical="center" readingOrder="0"/>
    </dxf>
  </rfmt>
  <rfmt sheetId="1" sqref="WZT43" start="0" length="0">
    <dxf>
      <font>
        <b val="0"/>
        <i/>
        <sz val="10"/>
        <color auto="1"/>
      </font>
      <numFmt numFmtId="30" formatCode="@"/>
      <fill>
        <patternFill patternType="solid">
          <bgColor theme="6" tint="0.39997558519241921"/>
        </patternFill>
      </fill>
      <alignment horizontal="center" vertical="center" readingOrder="0"/>
    </dxf>
  </rfmt>
  <rfmt sheetId="1" sqref="WZU43" start="0" length="0">
    <dxf>
      <font>
        <b val="0"/>
        <i/>
        <sz val="10"/>
        <color auto="1"/>
      </font>
      <numFmt numFmtId="30" formatCode="@"/>
      <fill>
        <patternFill patternType="solid">
          <bgColor theme="6" tint="0.39997558519241921"/>
        </patternFill>
      </fill>
      <alignment horizontal="center" vertical="center" readingOrder="0"/>
    </dxf>
  </rfmt>
  <rfmt sheetId="1" sqref="WZV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ZW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Z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WZY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ZZ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A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XAB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C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XAD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XAE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F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H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I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J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K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L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M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A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S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T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A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B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B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B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B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BE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BF43" start="0" length="0">
    <dxf>
      <font>
        <b val="0"/>
        <i/>
        <sz val="10"/>
        <color auto="1"/>
      </font>
      <numFmt numFmtId="30" formatCode="@"/>
      <fill>
        <patternFill patternType="solid">
          <bgColor theme="6" tint="0.39997558519241921"/>
        </patternFill>
      </fill>
      <alignment horizontal="center" vertical="center" readingOrder="0"/>
    </dxf>
  </rfmt>
  <rfmt sheetId="1" sqref="XBG43" start="0" length="0">
    <dxf>
      <font>
        <b val="0"/>
        <i/>
        <sz val="10"/>
        <color auto="1"/>
      </font>
      <numFmt numFmtId="30" formatCode="@"/>
      <fill>
        <patternFill patternType="solid">
          <bgColor theme="6" tint="0.39997558519241921"/>
        </patternFill>
      </fill>
      <alignment horizontal="center" vertical="center" readingOrder="0"/>
    </dxf>
  </rfmt>
  <rfmt sheetId="1" sqref="XBH43" start="0" length="0">
    <dxf>
      <font>
        <b val="0"/>
        <i/>
        <sz val="10"/>
        <color auto="1"/>
      </font>
      <numFmt numFmtId="30" formatCode="@"/>
      <fill>
        <patternFill patternType="solid">
          <bgColor theme="6" tint="0.39997558519241921"/>
        </patternFill>
      </fill>
      <alignment horizontal="center" vertical="center" readingOrder="0"/>
    </dxf>
  </rfmt>
  <rfmt sheetId="1" sqref="XBI43" start="0" length="0">
    <dxf>
      <font>
        <b val="0"/>
        <i/>
        <sz val="10"/>
        <color auto="1"/>
      </font>
      <numFmt numFmtId="30" formatCode="@"/>
      <fill>
        <patternFill patternType="solid">
          <bgColor theme="6" tint="0.39997558519241921"/>
        </patternFill>
      </fill>
      <alignment horizontal="center" vertical="center" readingOrder="0"/>
    </dxf>
  </rfmt>
  <rfmt sheetId="1" sqref="XBJ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BK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B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BM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BN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BO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XBP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BQ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XBR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XBS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BT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B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BV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BW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BX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BY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BZ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CA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C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C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CD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CE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CF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G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H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I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J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K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L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M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N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O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P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Q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CR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CS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CT43" start="0" length="0">
    <dxf>
      <font>
        <b val="0"/>
        <i/>
        <sz val="10"/>
        <color auto="1"/>
      </font>
      <numFmt numFmtId="30" formatCode="@"/>
      <fill>
        <patternFill patternType="solid">
          <bgColor theme="6" tint="0.39997558519241921"/>
        </patternFill>
      </fill>
      <alignment horizontal="center" vertical="center" readingOrder="0"/>
    </dxf>
  </rfmt>
  <rfmt sheetId="1" sqref="XCU43" start="0" length="0">
    <dxf>
      <font>
        <b val="0"/>
        <i/>
        <sz val="10"/>
        <color auto="1"/>
      </font>
      <numFmt numFmtId="30" formatCode="@"/>
      <fill>
        <patternFill patternType="solid">
          <bgColor theme="6" tint="0.39997558519241921"/>
        </patternFill>
      </fill>
      <alignment horizontal="center" vertical="center" readingOrder="0"/>
    </dxf>
  </rfmt>
  <rfmt sheetId="1" sqref="XCV43" start="0" length="0">
    <dxf>
      <font>
        <b val="0"/>
        <i/>
        <sz val="10"/>
        <color auto="1"/>
      </font>
      <numFmt numFmtId="30" formatCode="@"/>
      <fill>
        <patternFill patternType="solid">
          <bgColor theme="6" tint="0.39997558519241921"/>
        </patternFill>
      </fill>
      <alignment horizontal="center" vertical="center" readingOrder="0"/>
    </dxf>
  </rfmt>
  <rfmt sheetId="1" sqref="XCW43" start="0" length="0">
    <dxf>
      <font>
        <b val="0"/>
        <i/>
        <sz val="10"/>
        <color auto="1"/>
      </font>
      <numFmt numFmtId="30" formatCode="@"/>
      <fill>
        <patternFill patternType="solid">
          <bgColor theme="6" tint="0.39997558519241921"/>
        </patternFill>
      </fill>
      <alignment horizontal="center" vertical="center" readingOrder="0"/>
    </dxf>
  </rfmt>
  <rfmt sheetId="1" sqref="XCX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CY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CZ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DA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DB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C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XDD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E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XDF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XDG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H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I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J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K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L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M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N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O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P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R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S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DT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U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V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W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X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Y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DZ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A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B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C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D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E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F43" start="0" length="0">
    <dxf>
      <font>
        <b val="0"/>
        <sz val="11"/>
        <color theme="1"/>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EG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EH43" start="0" length="0">
    <dxf>
      <font>
        <b val="0"/>
        <i/>
        <sz val="10"/>
        <color auto="1"/>
      </font>
      <numFmt numFmtId="30" formatCode="@"/>
      <fill>
        <patternFill patternType="solid">
          <bgColor theme="6" tint="0.39997558519241921"/>
        </patternFill>
      </fill>
      <alignment horizontal="center" vertical="center" readingOrder="0"/>
    </dxf>
  </rfmt>
  <rfmt sheetId="1" sqref="XEI43" start="0" length="0">
    <dxf>
      <font>
        <b val="0"/>
        <i/>
        <sz val="10"/>
        <color auto="1"/>
      </font>
      <numFmt numFmtId="30" formatCode="@"/>
      <fill>
        <patternFill patternType="solid">
          <bgColor theme="6" tint="0.39997558519241921"/>
        </patternFill>
      </fill>
      <alignment horizontal="center" vertical="center" readingOrder="0"/>
    </dxf>
  </rfmt>
  <rfmt sheetId="1" sqref="XEJ43" start="0" length="0">
    <dxf>
      <font>
        <b val="0"/>
        <i/>
        <sz val="10"/>
        <color auto="1"/>
      </font>
      <numFmt numFmtId="30" formatCode="@"/>
      <fill>
        <patternFill patternType="solid">
          <bgColor theme="6" tint="0.39997558519241921"/>
        </patternFill>
      </fill>
      <alignment horizontal="center" vertical="center" readingOrder="0"/>
    </dxf>
  </rfmt>
  <rfmt sheetId="1" sqref="XEK43" start="0" length="0">
    <dxf>
      <font>
        <b val="0"/>
        <i/>
        <sz val="10"/>
        <color auto="1"/>
      </font>
      <numFmt numFmtId="30" formatCode="@"/>
      <fill>
        <patternFill patternType="solid">
          <bgColor theme="6" tint="0.39997558519241921"/>
        </patternFill>
      </fill>
      <alignment horizontal="center" vertical="center" readingOrder="0"/>
    </dxf>
  </rfmt>
  <rfmt sheetId="1" sqref="XEL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EM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EN43" start="0" length="0">
    <dxf>
      <font>
        <b val="0"/>
        <sz val="10"/>
      </font>
      <fill>
        <patternFill patternType="solid">
          <bgColor theme="6" tint="0.39997558519241921"/>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XEO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EP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EQ43" start="0" length="0">
    <dxf>
      <font>
        <b val="0"/>
        <sz val="11"/>
        <color theme="1"/>
        <name val="Calibri"/>
        <scheme val="minor"/>
      </font>
      <fill>
        <patternFill patternType="solid">
          <bgColor theme="6" tint="0.39997558519241921"/>
        </patternFill>
      </fill>
      <alignment horizontal="center" vertical="center" wrapText="1" readingOrder="0"/>
      <border outline="0">
        <left style="thin">
          <color auto="1"/>
        </left>
        <right style="thin">
          <color auto="1"/>
        </right>
        <bottom style="thin">
          <color auto="1"/>
        </bottom>
      </border>
    </dxf>
  </rfmt>
  <rfmt sheetId="1" sqref="XER43" start="0" length="0">
    <dxf>
      <font>
        <b val="0"/>
        <sz val="10"/>
      </font>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ES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XET43" start="0" length="0">
    <dxf>
      <font>
        <b val="0"/>
        <sz val="10"/>
      </font>
      <fill>
        <patternFill patternType="solid">
          <bgColor theme="6" tint="0.39997558519241921"/>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XEU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V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W43" start="0" length="0">
    <dxf>
      <font>
        <sz val="11"/>
        <color theme="0"/>
        <name val="Calibri"/>
        <scheme val="minor"/>
      </font>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XEX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EY43" start="0" length="0">
    <dxf>
      <numFmt numFmtId="167" formatCode="_(&quot;$&quot;\ * #,##0.00_);_(&quot;$&quot;\ * \(#,##0.00\);_(&quot;$&quot;\ * &quot;-&quot;??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EZ43" start="0" length="0">
    <dxf>
      <font>
        <color rgb="FF0070C0"/>
      </font>
      <numFmt numFmtId="176" formatCode="_-[$$-240A]\ * #,##0.00_ ;_-[$$-240A]\ * \-#,##0.00\ ;_-[$$-240A]\ * &quot;-&quot;??_ ;_-@_ "/>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FA43" start="0" length="0">
    <dxf>
      <font>
        <color rgb="FF0070C0"/>
      </font>
      <numFmt numFmtId="35" formatCode="_-* #,##0.00\ _€_-;\-* #,##0.00\ _€_-;_-* &quot;-&quot;??\ _€_-;_-@_-"/>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FB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FC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FD43" start="0" length="0">
    <dxf>
      <fill>
        <patternFill patternType="solid">
          <bgColor theme="6"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49" start="0" length="0">
    <dxf>
      <font>
        <b val="0"/>
        <sz val="10"/>
      </font>
      <fill>
        <patternFill>
          <bgColor theme="6" tint="0.39997558519241921"/>
        </patternFill>
      </fill>
      <protection locked="0"/>
    </dxf>
  </rfmt>
  <rfmt sheetId="1" sqref="B49" start="0" length="0">
    <dxf>
      <font>
        <b val="0"/>
        <i/>
        <sz val="10"/>
        <color auto="1"/>
      </font>
      <numFmt numFmtId="30" formatCode="@"/>
      <fill>
        <patternFill>
          <bgColor theme="6" tint="0.39997558519241921"/>
        </patternFill>
      </fill>
      <alignment wrapText="0" readingOrder="0"/>
      <border outline="0">
        <left/>
        <right/>
        <top/>
        <bottom/>
      </border>
    </dxf>
  </rfmt>
  <rfmt sheetId="1" sqref="C49"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D49"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E49"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F49" start="0" length="0">
    <dxf>
      <font>
        <b val="0"/>
        <sz val="10"/>
      </font>
      <fill>
        <patternFill>
          <bgColor theme="6" tint="0.39997558519241921"/>
        </patternFill>
      </fill>
      <protection locked="0"/>
    </dxf>
  </rfmt>
  <rfmt sheetId="1" sqref="G49" start="0" length="0">
    <dxf>
      <font>
        <b val="0"/>
        <sz val="10"/>
      </font>
      <fill>
        <patternFill>
          <bgColor theme="6" tint="0.39997558519241921"/>
        </patternFill>
      </fill>
      <protection locked="0"/>
    </dxf>
  </rfmt>
  <rfmt sheetId="1" sqref="H49" start="0" length="0">
    <dxf>
      <font>
        <b val="0"/>
        <sz val="10"/>
      </font>
      <fill>
        <patternFill>
          <bgColor theme="6" tint="0.39997558519241921"/>
        </patternFill>
      </fill>
      <protection locked="0"/>
    </dxf>
  </rfmt>
  <rfmt sheetId="1" sqref="I49" start="0" length="0">
    <dxf>
      <font>
        <b val="0"/>
        <sz val="10"/>
      </font>
      <fill>
        <patternFill>
          <bgColor theme="6" tint="0.39997558519241921"/>
        </patternFill>
      </fill>
      <protection locked="0"/>
    </dxf>
  </rfmt>
  <rfmt sheetId="1" sqref="J49" start="0" length="0">
    <dxf>
      <font>
        <b val="0"/>
        <sz val="11"/>
        <color theme="1"/>
        <name val="Calibri"/>
        <scheme val="minor"/>
      </font>
      <fill>
        <patternFill>
          <bgColor theme="6" tint="0.39997558519241921"/>
        </patternFill>
      </fill>
      <alignment horizontal="center" vertical="center" readingOrder="0"/>
    </dxf>
  </rfmt>
  <rfmt sheetId="1" sqref="K49" start="0" length="0">
    <dxf>
      <font>
        <b val="0"/>
        <sz val="11"/>
        <color theme="1"/>
        <name val="Calibri"/>
        <scheme val="minor"/>
      </font>
      <fill>
        <patternFill>
          <bgColor theme="6" tint="0.39997558519241921"/>
        </patternFill>
      </fill>
      <alignment horizontal="center" vertical="center" readingOrder="0"/>
      <border outline="0">
        <top/>
      </border>
    </dxf>
  </rfmt>
  <rfmt sheetId="1" s="1" sqref="L49" start="0" length="0">
    <dxf>
      <numFmt numFmtId="0" formatCode="General"/>
      <fill>
        <patternFill>
          <bgColor theme="6" tint="0.39997558519241921"/>
        </patternFill>
      </fill>
    </dxf>
  </rfmt>
  <rfmt sheetId="1" sqref="M49" start="0" length="0">
    <dxf>
      <font>
        <b val="0"/>
        <sz val="10"/>
      </font>
      <fill>
        <patternFill>
          <bgColor theme="6" tint="0.39997558519241921"/>
        </patternFill>
      </fill>
      <alignment vertical="top" readingOrder="0"/>
    </dxf>
  </rfmt>
  <rfmt sheetId="1" sqref="N49" start="0" length="0">
    <dxf>
      <font>
        <b val="0"/>
        <sz val="10"/>
      </font>
      <fill>
        <patternFill>
          <bgColor theme="6" tint="0.39997558519241921"/>
        </patternFill>
      </fill>
      <alignment horizontal="center" readingOrder="0"/>
    </dxf>
  </rfmt>
  <rcc rId="30359" sId="1" odxf="1" s="1" dxf="1">
    <nc r="O49">
      <f>+P49-Q49</f>
    </nc>
    <ndxf>
      <font>
        <sz val="11"/>
        <color theme="0"/>
        <name val="Calibri"/>
        <scheme val="minor"/>
      </font>
      <numFmt numFmtId="167" formatCode="_(&quot;$&quot;\ * #,##0.00_);_(&quot;$&quot;\ * \(#,##0.00\);_(&quot;$&quot;\ * &quot;-&quot;??_);_(@_)"/>
      <fill>
        <patternFill>
          <bgColor theme="6" tint="0.39997558519241921"/>
        </patternFill>
      </fill>
      <alignment horizontal="center" vertical="center" readingOrder="0"/>
    </ndxf>
  </rcc>
  <rcc rId="30360" sId="1" odxf="1" dxf="1" numFmtId="34">
    <nc r="P49">
      <v>830000000</v>
    </nc>
    <ndxf>
      <fill>
        <patternFill>
          <bgColor theme="6" tint="0.39997558519241921"/>
        </patternFill>
      </fill>
      <alignment horizontal="center" vertical="center" readingOrder="0"/>
    </ndxf>
  </rcc>
  <rcc rId="30361" sId="1" odxf="1" dxf="1">
    <nc r="Q49">
      <f>SUM(Q44:Q48)</f>
    </nc>
    <ndxf>
      <font>
        <sz val="10"/>
        <color theme="0"/>
      </font>
      <fill>
        <patternFill>
          <bgColor theme="6" tint="0.39997558519241921"/>
        </patternFill>
      </fill>
      <alignment horizontal="center" vertical="center" readingOrder="0"/>
    </ndxf>
  </rcc>
  <rfmt sheetId="1" sqref="R49" start="0" length="0">
    <dxf>
      <font>
        <sz val="10"/>
      </font>
      <fill>
        <patternFill>
          <bgColor theme="6" tint="0.39997558519241921"/>
        </patternFill>
      </fill>
      <alignment horizontal="center" vertical="center" readingOrder="0"/>
    </dxf>
  </rfmt>
  <rfmt sheetId="1" sqref="S49" start="0" length="0">
    <dxf>
      <font>
        <sz val="10"/>
      </font>
      <numFmt numFmtId="167" formatCode="_(&quot;$&quot;\ * #,##0.00_);_(&quot;$&quot;\ * \(#,##0.00\);_(&quot;$&quot;\ * &quot;-&quot;??_);_(@_)"/>
      <fill>
        <patternFill>
          <bgColor theme="6" tint="0.39997558519241921"/>
        </patternFill>
      </fill>
      <alignment horizontal="center" vertical="center" readingOrder="0"/>
    </dxf>
  </rfmt>
  <rfmt sheetId="1" sqref="T49" start="0" length="0">
    <dxf>
      <font>
        <sz val="10"/>
        <color rgb="FF0070C0"/>
      </font>
      <numFmt numFmtId="176" formatCode="_-[$$-240A]\ * #,##0.00_ ;_-[$$-240A]\ * \-#,##0.00\ ;_-[$$-240A]\ * &quot;-&quot;??_ ;_-@_ "/>
      <fill>
        <patternFill>
          <bgColor theme="6" tint="0.39997558519241921"/>
        </patternFill>
      </fill>
      <alignment horizontal="center" vertical="center" readingOrder="0"/>
    </dxf>
  </rfmt>
  <rfmt sheetId="1" sqref="U49" start="0" length="0">
    <dxf>
      <font>
        <sz val="10"/>
        <color rgb="FF0070C0"/>
      </font>
      <numFmt numFmtId="35" formatCode="_-* #,##0.00\ _€_-;\-* #,##0.00\ _€_-;_-* &quot;-&quot;??\ _€_-;_-@_-"/>
      <fill>
        <patternFill>
          <bgColor theme="6" tint="0.39997558519241921"/>
        </patternFill>
      </fill>
      <alignment horizontal="center" vertical="center" readingOrder="0"/>
    </dxf>
  </rfmt>
  <rfmt sheetId="1" sqref="V49" start="0" length="0">
    <dxf>
      <font>
        <sz val="10"/>
      </font>
      <fill>
        <patternFill>
          <bgColor theme="6" tint="0.39997558519241921"/>
        </patternFill>
      </fill>
      <alignment horizontal="center" readingOrder="0"/>
    </dxf>
  </rfmt>
  <rfmt sheetId="1" sqref="W49" start="0" length="0">
    <dxf>
      <font>
        <sz val="10"/>
      </font>
      <fill>
        <patternFill>
          <bgColor theme="6" tint="0.39997558519241921"/>
        </patternFill>
      </fill>
      <alignment horizontal="center" readingOrder="0"/>
    </dxf>
  </rfmt>
  <rfmt sheetId="1" sqref="X49" start="0" length="0">
    <dxf>
      <font>
        <sz val="10"/>
      </font>
      <fill>
        <patternFill>
          <bgColor theme="6" tint="0.39997558519241921"/>
        </patternFill>
      </fill>
    </dxf>
  </rfmt>
  <rfmt sheetId="1" sqref="Y49" start="0" length="0">
    <dxf>
      <font>
        <b val="0"/>
        <sz val="11"/>
        <color theme="1"/>
        <name val="Calibri"/>
        <scheme val="minor"/>
      </font>
      <fill>
        <patternFill>
          <bgColor theme="6" tint="0.39997558519241921"/>
        </patternFill>
      </fill>
    </dxf>
  </rfmt>
  <rfmt sheetId="1" sqref="Z49" start="0" length="0">
    <dxf>
      <font>
        <b val="0"/>
        <sz val="11"/>
        <color theme="1"/>
        <name val="Calibri"/>
        <scheme val="minor"/>
      </font>
      <fill>
        <patternFill>
          <bgColor theme="6" tint="0.39997558519241921"/>
        </patternFill>
      </fill>
      <alignment horizontal="center" readingOrder="0"/>
    </dxf>
  </rfmt>
  <rfmt sheetId="1" sqref="AA49" start="0" length="0">
    <dxf>
      <font>
        <b val="0"/>
        <sz val="11"/>
        <color theme="1"/>
        <name val="Calibri"/>
        <scheme val="minor"/>
      </font>
      <fill>
        <patternFill>
          <bgColor theme="6" tint="0.39997558519241921"/>
        </patternFill>
      </fill>
      <alignment horizontal="center" readingOrder="0"/>
    </dxf>
  </rfmt>
  <rfmt sheetId="1" sqref="AB49" start="0" length="0">
    <dxf>
      <font>
        <sz val="11"/>
        <color theme="1"/>
        <name val="Calibri"/>
        <scheme val="minor"/>
      </font>
      <fill>
        <patternFill>
          <bgColor theme="6" tint="0.39997558519241921"/>
        </patternFill>
      </fill>
      <alignment horizontal="center" vertical="center" readingOrder="0"/>
    </dxf>
  </rfmt>
  <rfmt sheetId="1" sqref="AC49" start="0" length="0">
    <dxf>
      <font>
        <b val="0"/>
        <sz val="10"/>
      </font>
      <fill>
        <patternFill>
          <bgColor theme="6" tint="0.39997558519241921"/>
        </patternFill>
      </fill>
      <alignment horizontal="center" vertical="center" readingOrder="0"/>
    </dxf>
  </rfmt>
  <rfmt sheetId="1" sqref="AD49" start="0" length="0">
    <dxf>
      <font>
        <b val="0"/>
        <sz val="10"/>
      </font>
      <fill>
        <patternFill>
          <bgColor theme="6" tint="0.39997558519241921"/>
        </patternFill>
      </fill>
      <alignment horizontal="center" vertical="center" readingOrder="0"/>
    </dxf>
  </rfmt>
  <rfmt sheetId="1" sqref="AE49" start="0" length="0">
    <dxf>
      <font>
        <b val="0"/>
        <sz val="10"/>
      </font>
      <fill>
        <patternFill>
          <bgColor theme="6" tint="0.39997558519241921"/>
        </patternFill>
      </fill>
      <alignment horizontal="center" vertical="center" readingOrder="0"/>
    </dxf>
  </rfmt>
  <rfmt sheetId="1" sqref="AF49" start="0" length="0">
    <dxf>
      <font>
        <b val="0"/>
        <sz val="10"/>
      </font>
      <fill>
        <patternFill>
          <bgColor theme="6" tint="0.39997558519241921"/>
        </patternFill>
      </fill>
      <alignment horizontal="center" vertical="center" readingOrder="0"/>
    </dxf>
  </rfmt>
  <rfmt sheetId="1" sqref="AG49" start="0" length="0">
    <dxf>
      <font>
        <b val="0"/>
        <sz val="10"/>
      </font>
      <fill>
        <patternFill>
          <bgColor theme="6" tint="0.39997558519241921"/>
        </patternFill>
      </fill>
      <alignment horizontal="center" vertical="center" readingOrder="0"/>
    </dxf>
  </rfmt>
  <rfmt sheetId="1" sqref="AH49" start="0" length="0">
    <dxf>
      <font>
        <b val="0"/>
        <sz val="10"/>
      </font>
      <fill>
        <patternFill>
          <bgColor theme="6" tint="0.39997558519241921"/>
        </patternFill>
      </fill>
      <alignment horizontal="center" vertical="center" readingOrder="0"/>
    </dxf>
  </rfmt>
  <rfmt sheetId="1" sqref="AI49" start="0" length="0">
    <dxf>
      <font>
        <b val="0"/>
        <sz val="10"/>
      </font>
      <fill>
        <patternFill>
          <bgColor theme="6" tint="0.39997558519241921"/>
        </patternFill>
      </fill>
      <alignment horizontal="center" vertical="center" readingOrder="0"/>
    </dxf>
  </rfmt>
  <rfmt sheetId="1" sqref="AJ49" start="0" length="0">
    <dxf>
      <font>
        <b val="0"/>
        <sz val="10"/>
      </font>
      <fill>
        <patternFill>
          <bgColor theme="6" tint="0.39997558519241921"/>
        </patternFill>
      </fill>
      <alignment horizontal="center" vertical="center" readingOrder="0"/>
    </dxf>
  </rfmt>
  <rfmt sheetId="1" sqref="AK49" start="0" length="0">
    <dxf>
      <font>
        <b val="0"/>
        <sz val="10"/>
      </font>
      <fill>
        <patternFill>
          <bgColor theme="6" tint="0.39997558519241921"/>
        </patternFill>
      </fill>
      <alignment horizontal="center" vertical="center" readingOrder="0"/>
    </dxf>
  </rfmt>
  <rfmt sheetId="1" sqref="AL49" start="0" length="0">
    <dxf>
      <font>
        <b val="0"/>
        <sz val="10"/>
      </font>
      <fill>
        <patternFill>
          <bgColor theme="6" tint="0.39997558519241921"/>
        </patternFill>
      </fill>
      <alignment horizontal="center" vertical="center" readingOrder="0"/>
    </dxf>
  </rfmt>
  <rfmt sheetId="1" sqref="AM49" start="0" length="0">
    <dxf>
      <font>
        <b val="0"/>
        <sz val="10"/>
      </font>
      <fill>
        <patternFill>
          <bgColor theme="6" tint="0.39997558519241921"/>
        </patternFill>
      </fill>
      <alignment horizontal="center" vertical="center" readingOrder="0"/>
    </dxf>
  </rfmt>
  <rfmt sheetId="1" sqref="AN49" start="0" length="0">
    <dxf>
      <font>
        <b val="0"/>
        <sz val="10"/>
      </font>
      <fill>
        <patternFill>
          <bgColor theme="6" tint="0.39997558519241921"/>
        </patternFill>
      </fill>
      <alignment horizontal="center" vertical="center" readingOrder="0"/>
    </dxf>
  </rfmt>
  <rcc rId="30362" sId="1" numFmtId="34">
    <nc r="P43">
      <v>573928704</v>
    </nc>
  </rcc>
  <rcc rId="30363" sId="1">
    <nc r="O43">
      <f>+P43-Q43</f>
    </nc>
  </rcc>
  <rfmt sheetId="1" sqref="A51" start="0" length="0">
    <dxf>
      <font>
        <sz val="10"/>
      </font>
      <fill>
        <patternFill>
          <bgColor theme="6" tint="0.39997558519241921"/>
        </patternFill>
      </fill>
      <protection locked="0"/>
    </dxf>
  </rfmt>
  <rfmt sheetId="1" sqref="B51" start="0" length="0">
    <dxf>
      <font>
        <i/>
        <sz val="10"/>
        <color auto="1"/>
      </font>
      <numFmt numFmtId="30" formatCode="@"/>
      <fill>
        <patternFill>
          <bgColor theme="6" tint="0.39997558519241921"/>
        </patternFill>
      </fill>
      <alignment wrapText="0" readingOrder="0"/>
      <border outline="0">
        <left/>
        <right/>
        <top/>
        <bottom/>
      </border>
    </dxf>
  </rfmt>
  <rfmt sheetId="1" sqref="C51" start="0" length="0">
    <dxf>
      <font>
        <i/>
        <sz val="10"/>
        <color auto="1"/>
      </font>
      <numFmt numFmtId="30" formatCode="@"/>
      <fill>
        <patternFill>
          <bgColor theme="6" tint="0.39997558519241921"/>
        </patternFill>
      </fill>
      <alignment horizontal="center" wrapText="0" readingOrder="0"/>
      <border outline="0">
        <left/>
        <right/>
        <top/>
        <bottom/>
      </border>
    </dxf>
  </rfmt>
  <rfmt sheetId="1" sqref="D51" start="0" length="0">
    <dxf>
      <font>
        <i/>
        <sz val="10"/>
        <color auto="1"/>
      </font>
      <numFmt numFmtId="30" formatCode="@"/>
      <fill>
        <patternFill>
          <bgColor theme="6" tint="0.39997558519241921"/>
        </patternFill>
      </fill>
      <alignment horizontal="center" wrapText="0" readingOrder="0"/>
      <border outline="0">
        <left/>
        <right/>
        <top/>
        <bottom/>
      </border>
    </dxf>
  </rfmt>
  <rfmt sheetId="1" sqref="E51" start="0" length="0">
    <dxf>
      <font>
        <i/>
        <sz val="10"/>
        <color auto="1"/>
      </font>
      <numFmt numFmtId="30" formatCode="@"/>
      <fill>
        <patternFill>
          <bgColor theme="6" tint="0.39997558519241921"/>
        </patternFill>
      </fill>
      <alignment horizontal="center" wrapText="0" readingOrder="0"/>
      <border outline="0">
        <left/>
        <right/>
        <top/>
        <bottom/>
      </border>
    </dxf>
  </rfmt>
  <rfmt sheetId="1" sqref="F51" start="0" length="0">
    <dxf>
      <fill>
        <patternFill>
          <bgColor theme="6" tint="0.39997558519241921"/>
        </patternFill>
      </fill>
      <protection locked="0"/>
    </dxf>
  </rfmt>
  <rfmt sheetId="1" sqref="G51" start="0" length="0">
    <dxf>
      <fill>
        <patternFill>
          <bgColor theme="6" tint="0.39997558519241921"/>
        </patternFill>
      </fill>
      <protection locked="0"/>
    </dxf>
  </rfmt>
  <rfmt sheetId="1" sqref="H51" start="0" length="0">
    <dxf>
      <fill>
        <patternFill>
          <bgColor theme="6" tint="0.39997558519241921"/>
        </patternFill>
      </fill>
      <protection locked="0"/>
    </dxf>
  </rfmt>
  <rfmt sheetId="1" sqref="I51" start="0" length="0">
    <dxf>
      <fill>
        <patternFill>
          <bgColor theme="6" tint="0.39997558519241921"/>
        </patternFill>
      </fill>
      <protection locked="0"/>
    </dxf>
  </rfmt>
  <rfmt sheetId="1" sqref="J51" start="0" length="0">
    <dxf>
      <font>
        <sz val="11"/>
        <color theme="1"/>
        <name val="Calibri"/>
        <scheme val="minor"/>
      </font>
      <fill>
        <patternFill>
          <bgColor theme="6" tint="0.39997558519241921"/>
        </patternFill>
      </fill>
      <alignment horizontal="center" vertical="center" readingOrder="0"/>
    </dxf>
  </rfmt>
  <rfmt sheetId="1" sqref="K51" start="0" length="0">
    <dxf>
      <font>
        <sz val="11"/>
        <color theme="1"/>
        <name val="Calibri"/>
        <scheme val="minor"/>
      </font>
      <fill>
        <patternFill>
          <bgColor theme="6" tint="0.39997558519241921"/>
        </patternFill>
      </fill>
      <alignment horizontal="center" vertical="center" readingOrder="0"/>
      <border outline="0">
        <top/>
      </border>
    </dxf>
  </rfmt>
  <rfmt sheetId="1" s="1" sqref="L51" start="0" length="0">
    <dxf>
      <numFmt numFmtId="0" formatCode="General"/>
      <fill>
        <patternFill>
          <bgColor theme="6" tint="0.39997558519241921"/>
        </patternFill>
      </fill>
    </dxf>
  </rfmt>
  <rfmt sheetId="1" sqref="M51" start="0" length="0">
    <dxf>
      <fill>
        <patternFill>
          <bgColor theme="6" tint="0.39997558519241921"/>
        </patternFill>
      </fill>
      <alignment vertical="top" readingOrder="0"/>
    </dxf>
  </rfmt>
  <rfmt sheetId="1" sqref="N51" start="0" length="0">
    <dxf>
      <fill>
        <patternFill>
          <bgColor theme="6" tint="0.39997558519241921"/>
        </patternFill>
      </fill>
      <alignment horizontal="center" readingOrder="0"/>
    </dxf>
  </rfmt>
  <rfmt sheetId="1" s="1" sqref="O51"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dxf>
  </rfmt>
  <rfmt sheetId="1" sqref="P51" start="0" length="0">
    <dxf>
      <font>
        <color theme="0"/>
      </font>
      <fill>
        <patternFill>
          <bgColor theme="6" tint="0.39997558519241921"/>
        </patternFill>
      </fill>
      <alignment horizontal="center" vertical="center" readingOrder="0"/>
    </dxf>
  </rfmt>
  <rfmt sheetId="1" sqref="Q51" start="0" length="0">
    <dxf>
      <font>
        <sz val="10"/>
        <color theme="0"/>
      </font>
      <fill>
        <patternFill>
          <bgColor theme="6" tint="0.39997558519241921"/>
        </patternFill>
      </fill>
      <alignment horizontal="center" vertical="center" readingOrder="0"/>
    </dxf>
  </rfmt>
  <rfmt sheetId="1" sqref="R51" start="0" length="0">
    <dxf>
      <font>
        <sz val="10"/>
      </font>
      <fill>
        <patternFill>
          <bgColor theme="6" tint="0.39997558519241921"/>
        </patternFill>
      </fill>
      <alignment horizontal="center" vertical="center" readingOrder="0"/>
    </dxf>
  </rfmt>
  <rfmt sheetId="1" sqref="S51" start="0" length="0">
    <dxf>
      <font>
        <b/>
        <sz val="10"/>
      </font>
      <fill>
        <patternFill>
          <bgColor theme="6" tint="0.39997558519241921"/>
        </patternFill>
      </fill>
      <alignment horizontal="center" vertical="center" readingOrder="0"/>
    </dxf>
  </rfmt>
  <rfmt sheetId="1" sqref="T51" start="0" length="0">
    <dxf>
      <font>
        <b/>
        <sz val="10"/>
        <color rgb="FF0070C0"/>
      </font>
      <numFmt numFmtId="176" formatCode="_-[$$-240A]\ * #,##0.00_ ;_-[$$-240A]\ * \-#,##0.00\ ;_-[$$-240A]\ * &quot;-&quot;??_ ;_-@_ "/>
      <fill>
        <patternFill>
          <bgColor theme="6" tint="0.39997558519241921"/>
        </patternFill>
      </fill>
      <alignment horizontal="center" vertical="center" readingOrder="0"/>
    </dxf>
  </rfmt>
  <rfmt sheetId="1" sqref="U51" start="0" length="0">
    <dxf>
      <font>
        <b/>
        <sz val="10"/>
        <color rgb="FF0070C0"/>
      </font>
      <numFmt numFmtId="35" formatCode="_-* #,##0.00\ _€_-;\-* #,##0.00\ _€_-;_-* &quot;-&quot;??\ _€_-;_-@_-"/>
      <fill>
        <patternFill>
          <bgColor theme="6" tint="0.39997558519241921"/>
        </patternFill>
      </fill>
      <alignment horizontal="center" vertical="center" readingOrder="0"/>
    </dxf>
  </rfmt>
  <rfmt sheetId="1" sqref="V51" start="0" length="0">
    <dxf>
      <font>
        <b/>
        <sz val="10"/>
      </font>
      <fill>
        <patternFill>
          <bgColor theme="6" tint="0.39997558519241921"/>
        </patternFill>
      </fill>
      <alignment horizontal="center" readingOrder="0"/>
    </dxf>
  </rfmt>
  <rfmt sheetId="1" sqref="W51" start="0" length="0">
    <dxf>
      <font>
        <b/>
        <sz val="10"/>
      </font>
      <fill>
        <patternFill>
          <bgColor theme="6" tint="0.39997558519241921"/>
        </patternFill>
      </fill>
      <alignment horizontal="center" readingOrder="0"/>
    </dxf>
  </rfmt>
  <rfmt sheetId="1" sqref="X51" start="0" length="0">
    <dxf>
      <font>
        <b/>
        <sz val="10"/>
      </font>
      <fill>
        <patternFill>
          <bgColor theme="6" tint="0.39997558519241921"/>
        </patternFill>
      </fill>
    </dxf>
  </rfmt>
  <rfmt sheetId="1" sqref="Y51" start="0" length="0">
    <dxf>
      <font>
        <sz val="11"/>
        <color theme="1"/>
        <name val="Calibri"/>
        <scheme val="minor"/>
      </font>
      <fill>
        <patternFill>
          <bgColor theme="6" tint="0.39997558519241921"/>
        </patternFill>
      </fill>
    </dxf>
  </rfmt>
  <rfmt sheetId="1" sqref="Z51" start="0" length="0">
    <dxf>
      <font>
        <sz val="11"/>
        <color theme="1"/>
        <name val="Calibri"/>
        <scheme val="minor"/>
      </font>
      <fill>
        <patternFill>
          <bgColor theme="6" tint="0.39997558519241921"/>
        </patternFill>
      </fill>
      <alignment horizontal="center" readingOrder="0"/>
    </dxf>
  </rfmt>
  <rfmt sheetId="1" sqref="AA51" start="0" length="0">
    <dxf>
      <font>
        <sz val="11"/>
        <color theme="1"/>
        <name val="Calibri"/>
        <scheme val="minor"/>
      </font>
      <fill>
        <patternFill>
          <bgColor theme="6" tint="0.39997558519241921"/>
        </patternFill>
      </fill>
      <alignment horizontal="center" readingOrder="0"/>
    </dxf>
  </rfmt>
  <rfmt sheetId="1" sqref="AB51" start="0" length="0">
    <dxf>
      <font>
        <sz val="11"/>
        <color theme="1"/>
        <name val="Calibri"/>
        <scheme val="minor"/>
      </font>
      <fill>
        <patternFill>
          <bgColor theme="6" tint="0.39997558519241921"/>
        </patternFill>
      </fill>
      <alignment horizontal="center" vertical="center" readingOrder="0"/>
    </dxf>
  </rfmt>
  <rcc rId="30364" sId="1" odxf="1" dxf="1">
    <oc r="AC51">
      <f>+AC50</f>
    </oc>
    <nc r="AC51">
      <f>+AC50</f>
    </nc>
    <odxf>
      <font>
        <sz val="10"/>
      </font>
      <fill>
        <patternFill>
          <bgColor theme="7"/>
        </patternFill>
      </fill>
      <alignment horizontal="general" vertical="top" readingOrder="0"/>
    </odxf>
    <ndxf>
      <font>
        <sz val="10"/>
      </font>
      <fill>
        <patternFill>
          <bgColor theme="6" tint="0.39997558519241921"/>
        </patternFill>
      </fill>
      <alignment horizontal="center" vertical="center" readingOrder="0"/>
    </ndxf>
  </rcc>
  <rcc rId="30365" sId="1" odxf="1" dxf="1">
    <oc r="AD51">
      <f>SUM(AD50:AD50)</f>
    </oc>
    <nc r="AD51">
      <f>SUM(AD50:AD50)</f>
    </nc>
    <odxf>
      <font>
        <sz val="10"/>
      </font>
      <fill>
        <patternFill>
          <bgColor theme="7"/>
        </patternFill>
      </fill>
    </odxf>
    <ndxf>
      <font>
        <sz val="10"/>
      </font>
      <fill>
        <patternFill>
          <bgColor theme="6" tint="0.39997558519241921"/>
        </patternFill>
      </fill>
    </ndxf>
  </rcc>
  <rcc rId="30366" sId="1" odxf="1" dxf="1">
    <oc r="AE51">
      <f>SUM(AE50:AE50)</f>
    </oc>
    <nc r="AE51">
      <f>SUM(AE50:AE50)</f>
    </nc>
    <odxf>
      <font>
        <sz val="10"/>
      </font>
      <fill>
        <patternFill>
          <bgColor theme="7"/>
        </patternFill>
      </fill>
    </odxf>
    <ndxf>
      <font>
        <sz val="10"/>
      </font>
      <fill>
        <patternFill>
          <bgColor theme="6" tint="0.39997558519241921"/>
        </patternFill>
      </fill>
    </ndxf>
  </rcc>
  <rcc rId="30367" sId="1" odxf="1" dxf="1">
    <oc r="AF51">
      <f>SUM(AF50:AF50)</f>
    </oc>
    <nc r="AF51">
      <f>SUM(AF50:AF50)</f>
    </nc>
    <odxf>
      <font>
        <sz val="10"/>
      </font>
      <fill>
        <patternFill>
          <bgColor theme="7"/>
        </patternFill>
      </fill>
    </odxf>
    <ndxf>
      <font>
        <sz val="10"/>
      </font>
      <fill>
        <patternFill>
          <bgColor theme="6" tint="0.39997558519241921"/>
        </patternFill>
      </fill>
    </ndxf>
  </rcc>
  <rcc rId="30368" sId="1" odxf="1" dxf="1">
    <oc r="AG51">
      <f>SUM(AG50:AG50)</f>
    </oc>
    <nc r="AG51">
      <f>SUM(AG50:AG50)</f>
    </nc>
    <odxf>
      <font>
        <sz val="10"/>
      </font>
      <fill>
        <patternFill>
          <bgColor theme="7"/>
        </patternFill>
      </fill>
    </odxf>
    <ndxf>
      <font>
        <sz val="10"/>
      </font>
      <fill>
        <patternFill>
          <bgColor theme="6" tint="0.39997558519241921"/>
        </patternFill>
      </fill>
    </ndxf>
  </rcc>
  <rcc rId="30369" sId="1" odxf="1" dxf="1">
    <oc r="AH51">
      <f>SUM(AH50:AH50)</f>
    </oc>
    <nc r="AH51">
      <f>SUM(AH50:AH50)</f>
    </nc>
    <odxf>
      <font>
        <sz val="10"/>
      </font>
      <fill>
        <patternFill>
          <bgColor theme="7"/>
        </patternFill>
      </fill>
    </odxf>
    <ndxf>
      <font>
        <sz val="10"/>
      </font>
      <fill>
        <patternFill>
          <bgColor theme="6" tint="0.39997558519241921"/>
        </patternFill>
      </fill>
    </ndxf>
  </rcc>
  <rcc rId="30370" sId="1" odxf="1" dxf="1">
    <oc r="AI51">
      <f>SUM(AI50:AI50)</f>
    </oc>
    <nc r="AI51">
      <f>SUM(AI50:AI50)</f>
    </nc>
    <odxf>
      <font>
        <sz val="10"/>
      </font>
      <fill>
        <patternFill>
          <bgColor theme="7"/>
        </patternFill>
      </fill>
    </odxf>
    <ndxf>
      <font>
        <sz val="10"/>
      </font>
      <fill>
        <patternFill>
          <bgColor theme="6" tint="0.39997558519241921"/>
        </patternFill>
      </fill>
    </ndxf>
  </rcc>
  <rcc rId="30371" sId="1" odxf="1" dxf="1">
    <oc r="AJ51">
      <f>SUM(AJ50:AJ50)</f>
    </oc>
    <nc r="AJ51">
      <f>SUM(AJ50:AJ50)</f>
    </nc>
    <odxf>
      <font>
        <sz val="10"/>
      </font>
      <fill>
        <patternFill>
          <bgColor theme="7"/>
        </patternFill>
      </fill>
    </odxf>
    <ndxf>
      <font>
        <sz val="10"/>
      </font>
      <fill>
        <patternFill>
          <bgColor theme="6" tint="0.39997558519241921"/>
        </patternFill>
      </fill>
    </ndxf>
  </rcc>
  <rcc rId="30372" sId="1" odxf="1" dxf="1">
    <oc r="AK51">
      <f>SUM(AK50:AK50)</f>
    </oc>
    <nc r="AK51">
      <f>SUM(AK50:AK50)</f>
    </nc>
    <odxf>
      <font>
        <sz val="10"/>
      </font>
      <fill>
        <patternFill>
          <bgColor theme="7"/>
        </patternFill>
      </fill>
    </odxf>
    <ndxf>
      <font>
        <sz val="10"/>
      </font>
      <fill>
        <patternFill>
          <bgColor theme="6" tint="0.39997558519241921"/>
        </patternFill>
      </fill>
    </ndxf>
  </rcc>
  <rcc rId="30373" sId="1" odxf="1" dxf="1">
    <oc r="AL51">
      <f>SUM(AL50:AL50)</f>
    </oc>
    <nc r="AL51">
      <f>SUM(AL50:AL50)</f>
    </nc>
    <odxf>
      <font>
        <sz val="10"/>
      </font>
      <fill>
        <patternFill>
          <bgColor theme="7"/>
        </patternFill>
      </fill>
    </odxf>
    <ndxf>
      <font>
        <sz val="10"/>
      </font>
      <fill>
        <patternFill>
          <bgColor theme="6" tint="0.39997558519241921"/>
        </patternFill>
      </fill>
    </ndxf>
  </rcc>
  <rcc rId="30374" sId="1" odxf="1" dxf="1">
    <oc r="AM51">
      <f>SUM(AM50:AM50)</f>
    </oc>
    <nc r="AM51">
      <f>SUM(AM50:AM50)</f>
    </nc>
    <odxf>
      <font>
        <sz val="10"/>
      </font>
      <fill>
        <patternFill>
          <bgColor theme="7"/>
        </patternFill>
      </fill>
    </odxf>
    <ndxf>
      <font>
        <sz val="10"/>
      </font>
      <fill>
        <patternFill>
          <bgColor theme="6" tint="0.39997558519241921"/>
        </patternFill>
      </fill>
    </ndxf>
  </rcc>
  <rcc rId="30375" sId="1" odxf="1" dxf="1">
    <oc r="AN51">
      <f>SUM(AN50:AN50)</f>
    </oc>
    <nc r="AN51">
      <f>SUM(AN50:AN50)</f>
    </nc>
    <odxf>
      <font>
        <sz val="10"/>
      </font>
      <fill>
        <patternFill>
          <bgColor theme="7"/>
        </patternFill>
      </fill>
    </odxf>
    <ndxf>
      <font>
        <sz val="10"/>
      </font>
      <fill>
        <patternFill>
          <bgColor theme="6" tint="0.39997558519241921"/>
        </patternFill>
      </fill>
    </ndxf>
  </rcc>
  <rcc rId="30376" sId="1" numFmtId="34">
    <oc r="Q50">
      <v>5059791283</v>
    </oc>
    <nc r="Q50">
      <v>5033528799</v>
    </nc>
  </rcc>
  <rcc rId="30377" sId="1" numFmtId="34">
    <nc r="Q51">
      <v>5033528799</v>
    </nc>
  </rcc>
  <rcc rId="30378" sId="1" numFmtId="34">
    <nc r="P51">
      <v>5033528799</v>
    </nc>
  </rcc>
  <rcc rId="30379" sId="1">
    <nc r="O51">
      <f>+P51-Q51</f>
    </nc>
  </rcc>
  <rfmt sheetId="1" sqref="A55" start="0" length="0">
    <dxf>
      <font>
        <sz val="10"/>
        <color theme="0"/>
      </font>
      <numFmt numFmtId="0" formatCode="General"/>
      <fill>
        <patternFill>
          <bgColor theme="6" tint="0.39997558519241921"/>
        </patternFill>
      </fill>
      <alignment wrapText="1" readingOrder="0"/>
      <protection locked="0"/>
    </dxf>
  </rfmt>
  <rfmt sheetId="1" sqref="B55" start="0" length="0">
    <dxf>
      <font>
        <i/>
        <sz val="10"/>
        <color auto="1"/>
      </font>
      <fill>
        <patternFill>
          <bgColor theme="6" tint="0.39997558519241921"/>
        </patternFill>
      </fill>
      <border outline="0">
        <left/>
        <right/>
        <top/>
        <bottom/>
      </border>
    </dxf>
  </rfmt>
  <rfmt sheetId="1" sqref="C55" start="0" length="0">
    <dxf>
      <font>
        <i/>
        <sz val="10"/>
        <color auto="1"/>
      </font>
      <fill>
        <patternFill>
          <bgColor theme="6" tint="0.39997558519241921"/>
        </patternFill>
      </fill>
      <border outline="0">
        <left/>
        <right/>
        <top/>
        <bottom/>
      </border>
    </dxf>
  </rfmt>
  <rfmt sheetId="1" sqref="D55" start="0" length="0">
    <dxf>
      <font>
        <i/>
        <sz val="10"/>
        <color auto="1"/>
      </font>
      <fill>
        <patternFill>
          <bgColor theme="6" tint="0.39997558519241921"/>
        </patternFill>
      </fill>
      <border outline="0">
        <left/>
        <right/>
        <top/>
        <bottom/>
      </border>
    </dxf>
  </rfmt>
  <rfmt sheetId="1" sqref="E55" start="0" length="0">
    <dxf>
      <font>
        <sz val="10"/>
        <color auto="1"/>
      </font>
      <fill>
        <patternFill>
          <bgColor theme="6" tint="0.39997558519241921"/>
        </patternFill>
      </fill>
      <border outline="0">
        <left/>
        <right/>
        <top/>
        <bottom/>
      </border>
    </dxf>
  </rfmt>
  <rfmt sheetId="1" sqref="F55" start="0" length="0">
    <dxf>
      <font>
        <sz val="10"/>
        <color theme="0"/>
      </font>
      <fill>
        <patternFill>
          <bgColor theme="6" tint="0.39997558519241921"/>
        </patternFill>
      </fill>
    </dxf>
  </rfmt>
  <rfmt sheetId="1" sqref="G55" start="0" length="0">
    <dxf>
      <font>
        <sz val="10"/>
        <color theme="0"/>
      </font>
      <fill>
        <patternFill>
          <bgColor theme="6" tint="0.39997558519241921"/>
        </patternFill>
      </fill>
    </dxf>
  </rfmt>
  <rfmt sheetId="1" sqref="H55" start="0" length="0">
    <dxf>
      <font>
        <sz val="10"/>
        <color theme="0"/>
      </font>
      <fill>
        <patternFill>
          <bgColor theme="6" tint="0.39997558519241921"/>
        </patternFill>
      </fill>
    </dxf>
  </rfmt>
  <rfmt sheetId="1" sqref="I55" start="0" length="0">
    <dxf>
      <font>
        <sz val="10"/>
        <color theme="0"/>
      </font>
      <fill>
        <patternFill>
          <bgColor theme="6" tint="0.39997558519241921"/>
        </patternFill>
      </fill>
    </dxf>
  </rfmt>
  <rfmt sheetId="1" sqref="J55" start="0" length="0">
    <dxf>
      <font>
        <sz val="11"/>
        <color theme="1"/>
        <name val="Calibri"/>
        <scheme val="minor"/>
      </font>
      <fill>
        <patternFill>
          <bgColor theme="6" tint="0.39997558519241921"/>
        </patternFill>
      </fill>
    </dxf>
  </rfmt>
  <rfmt sheetId="1" sqref="K55" start="0" length="0">
    <dxf>
      <font>
        <sz val="11"/>
        <color theme="1"/>
        <name val="Calibri"/>
        <scheme val="minor"/>
      </font>
      <fill>
        <patternFill>
          <bgColor theme="6" tint="0.39997558519241921"/>
        </patternFill>
      </fill>
      <border outline="0">
        <top/>
      </border>
    </dxf>
  </rfmt>
  <rfmt sheetId="1" sqref="L55" start="0" length="0">
    <dxf>
      <font>
        <sz val="10"/>
        <color theme="0"/>
      </font>
      <fill>
        <patternFill>
          <bgColor theme="6" tint="0.39997558519241921"/>
        </patternFill>
      </fill>
    </dxf>
  </rfmt>
  <rfmt sheetId="1" sqref="M55" start="0" length="0">
    <dxf>
      <font>
        <sz val="10"/>
        <color theme="0"/>
      </font>
      <numFmt numFmtId="0" formatCode="General"/>
      <fill>
        <patternFill>
          <bgColor theme="6" tint="0.39997558519241921"/>
        </patternFill>
      </fill>
      <alignment vertical="top" readingOrder="0"/>
    </dxf>
  </rfmt>
  <rfmt sheetId="1" sqref="N55" start="0" length="0">
    <dxf>
      <font>
        <sz val="10"/>
        <color theme="0"/>
      </font>
      <numFmt numFmtId="0" formatCode="General"/>
      <fill>
        <patternFill>
          <bgColor theme="6" tint="0.39997558519241921"/>
        </patternFill>
      </fill>
      <alignment vertical="top" readingOrder="0"/>
    </dxf>
  </rfmt>
  <rfmt sheetId="1" s="1" sqref="O55" start="0" length="0">
    <dxf>
      <font>
        <b/>
        <sz val="11"/>
        <color theme="0"/>
        <name val="Calibri"/>
        <scheme val="minor"/>
      </font>
      <fill>
        <patternFill>
          <bgColor theme="6" tint="0.39997558519241921"/>
        </patternFill>
      </fill>
    </dxf>
  </rfmt>
  <rfmt sheetId="1" s="1" sqref="P55" start="0" length="0">
    <dxf>
      <font>
        <b/>
        <sz val="11"/>
        <color theme="0"/>
        <name val="Calibri"/>
        <scheme val="minor"/>
      </font>
      <numFmt numFmtId="167" formatCode="_(&quot;$&quot;\ * #,##0.00_);_(&quot;$&quot;\ * \(#,##0.00\);_(&quot;$&quot;\ * &quot;-&quot;??_);_(@_)"/>
      <fill>
        <patternFill>
          <bgColor theme="6" tint="0.39997558519241921"/>
        </patternFill>
      </fill>
    </dxf>
  </rfmt>
  <rfmt sheetId="1" s="1" sqref="Q55" start="0" length="0">
    <dxf>
      <font>
        <b/>
        <sz val="11"/>
        <color theme="0"/>
        <name val="Calibri"/>
        <scheme val="minor"/>
      </font>
      <numFmt numFmtId="167" formatCode="_(&quot;$&quot;\ * #,##0.00_);_(&quot;$&quot;\ * \(#,##0.00\);_(&quot;$&quot;\ * &quot;-&quot;??_);_(@_)"/>
      <fill>
        <patternFill>
          <bgColor theme="6" tint="0.39997558519241921"/>
        </patternFill>
      </fill>
    </dxf>
  </rfmt>
  <rcc rId="30380" sId="1" odxf="1" dxf="1">
    <oc r="R55">
      <f>SUM(#REF!)</f>
    </oc>
    <nc r="R55"/>
    <ndxf>
      <font>
        <b/>
        <sz val="10"/>
        <color theme="0"/>
      </font>
      <numFmt numFmtId="167" formatCode="_(&quot;$&quot;\ * #,##0.00_);_(&quot;$&quot;\ * \(#,##0.00\);_(&quot;$&quot;\ * &quot;-&quot;??_);_(@_)"/>
      <fill>
        <patternFill>
          <bgColor theme="6" tint="0.39997558519241921"/>
        </patternFill>
      </fill>
    </ndxf>
  </rcc>
  <rcc rId="30381" sId="1" odxf="1" dxf="1">
    <oc r="S55">
      <v>2431562880</v>
    </oc>
    <nc r="S55"/>
    <ndxf>
      <font>
        <b/>
        <sz val="10"/>
        <color theme="0"/>
      </font>
      <numFmt numFmtId="167" formatCode="_(&quot;$&quot;\ * #,##0.00_);_(&quot;$&quot;\ * \(#,##0.00\);_(&quot;$&quot;\ * &quot;-&quot;??_);_(@_)"/>
      <fill>
        <patternFill>
          <bgColor theme="6" tint="0.39997558519241921"/>
        </patternFill>
      </fill>
    </ndxf>
  </rcc>
  <rcc rId="30382" sId="1" odxf="1" dxf="1">
    <oc r="T55">
      <v>3020196000</v>
    </oc>
    <nc r="T55"/>
    <ndxf>
      <font>
        <b/>
        <sz val="10"/>
        <color rgb="FF0070C0"/>
      </font>
      <numFmt numFmtId="176" formatCode="_-[$$-240A]\ * #,##0.00_ ;_-[$$-240A]\ * \-#,##0.00\ ;_-[$$-240A]\ * &quot;-&quot;??_ ;_-@_ "/>
      <fill>
        <patternFill>
          <bgColor theme="6" tint="0.39997558519241921"/>
        </patternFill>
      </fill>
    </ndxf>
  </rcc>
  <rcc rId="30383" sId="1" odxf="1" dxf="1">
    <oc r="U55">
      <f>+T55-S55-#REF!</f>
    </oc>
    <nc r="U55"/>
    <ndxf>
      <font>
        <b/>
        <sz val="10"/>
        <color rgb="FF0070C0"/>
      </font>
      <numFmt numFmtId="35" formatCode="_-* #,##0.00\ _€_-;\-* #,##0.00\ _€_-;_-* &quot;-&quot;??\ _€_-;_-@_-"/>
      <fill>
        <patternFill>
          <bgColor theme="6" tint="0.39997558519241921"/>
        </patternFill>
      </fill>
    </ndxf>
  </rcc>
  <rfmt sheetId="1" sqref="V55" start="0" length="0">
    <dxf>
      <font>
        <b/>
        <sz val="11"/>
        <color theme="1"/>
        <name val="Calibri"/>
        <scheme val="minor"/>
      </font>
      <fill>
        <patternFill>
          <bgColor theme="6" tint="0.39997558519241921"/>
        </patternFill>
      </fill>
      <alignment horizontal="center" wrapText="1" readingOrder="0"/>
    </dxf>
  </rfmt>
  <rfmt sheetId="1" sqref="W55" start="0" length="0">
    <dxf>
      <font>
        <b/>
        <sz val="11"/>
        <color theme="1"/>
        <name val="Calibri"/>
        <scheme val="minor"/>
      </font>
      <fill>
        <patternFill>
          <bgColor theme="6" tint="0.39997558519241921"/>
        </patternFill>
      </fill>
      <alignment horizontal="center" wrapText="1" readingOrder="0"/>
    </dxf>
  </rfmt>
  <rfmt sheetId="1" sqref="X55" start="0" length="0">
    <dxf>
      <font>
        <b/>
        <sz val="11"/>
        <color theme="1"/>
        <name val="Calibri"/>
        <scheme val="minor"/>
      </font>
      <fill>
        <patternFill>
          <bgColor theme="6" tint="0.39997558519241921"/>
        </patternFill>
      </fill>
      <alignment wrapText="1" readingOrder="0"/>
    </dxf>
  </rfmt>
  <rfmt sheetId="1" s="1" sqref="Y55" start="0" length="0">
    <dxf>
      <font>
        <sz val="11"/>
        <color theme="1"/>
        <name val="Calibri"/>
        <scheme val="minor"/>
      </font>
      <numFmt numFmtId="0" formatCode="General"/>
      <fill>
        <patternFill>
          <bgColor theme="6" tint="0.39997558519241921"/>
        </patternFill>
      </fill>
    </dxf>
  </rfmt>
  <rfmt sheetId="1" s="1" sqref="Z55" start="0" length="0">
    <dxf>
      <font>
        <sz val="11"/>
        <color theme="1"/>
        <name val="Calibri"/>
        <scheme val="minor"/>
      </font>
      <numFmt numFmtId="0" formatCode="General"/>
      <fill>
        <patternFill>
          <bgColor theme="6" tint="0.39997558519241921"/>
        </patternFill>
      </fill>
    </dxf>
  </rfmt>
  <rfmt sheetId="1" sqref="AA55" start="0" length="0">
    <dxf>
      <font>
        <sz val="11"/>
        <color theme="1"/>
        <name val="Calibri"/>
        <scheme val="minor"/>
      </font>
      <numFmt numFmtId="0" formatCode="General"/>
      <fill>
        <patternFill>
          <bgColor theme="6" tint="0.39997558519241921"/>
        </patternFill>
      </fill>
    </dxf>
  </rfmt>
  <rfmt sheetId="1" sqref="AB55" start="0" length="0">
    <dxf>
      <font>
        <sz val="11"/>
        <color theme="1"/>
        <name val="Calibri"/>
        <scheme val="minor"/>
      </font>
      <fill>
        <patternFill>
          <bgColor theme="6" tint="0.39997558519241921"/>
        </patternFill>
      </fill>
    </dxf>
  </rfmt>
  <rcc rId="30384" sId="1" odxf="1" dxf="1">
    <oc r="AC55">
      <f>+AC53+#REF!</f>
    </oc>
    <nc r="AC55">
      <f>+AC53+#REF!</f>
    </nc>
    <odxf>
      <font>
        <sz val="10"/>
        <color auto="1"/>
      </font>
      <fill>
        <patternFill>
          <bgColor rgb="FF92D050"/>
        </patternFill>
      </fill>
      <protection locked="0"/>
    </odxf>
    <ndxf>
      <font>
        <sz val="10"/>
        <color auto="1"/>
      </font>
      <fill>
        <patternFill>
          <bgColor theme="6" tint="0.39997558519241921"/>
        </patternFill>
      </fill>
      <protection locked="1"/>
    </ndxf>
  </rcc>
  <rcc rId="30385" sId="1" odxf="1" dxf="1">
    <oc r="AD55">
      <f>+AD53+#REF!</f>
    </oc>
    <nc r="AD55">
      <f>+AD53+#REF!</f>
    </nc>
    <odxf>
      <font>
        <sz val="10"/>
        <color auto="1"/>
      </font>
      <fill>
        <patternFill>
          <bgColor rgb="FF92D050"/>
        </patternFill>
      </fill>
      <protection locked="0"/>
    </odxf>
    <ndxf>
      <font>
        <sz val="10"/>
        <color auto="1"/>
      </font>
      <fill>
        <patternFill>
          <bgColor theme="6" tint="0.39997558519241921"/>
        </patternFill>
      </fill>
      <protection locked="1"/>
    </ndxf>
  </rcc>
  <rcc rId="30386" sId="1" odxf="1" dxf="1">
    <oc r="AE55">
      <f>+AE53+#REF!</f>
    </oc>
    <nc r="AE55">
      <f>+AE53+#REF!</f>
    </nc>
    <odxf>
      <font>
        <sz val="10"/>
        <color auto="1"/>
      </font>
      <fill>
        <patternFill>
          <bgColor rgb="FF92D050"/>
        </patternFill>
      </fill>
      <protection locked="0"/>
    </odxf>
    <ndxf>
      <font>
        <sz val="10"/>
        <color auto="1"/>
      </font>
      <fill>
        <patternFill>
          <bgColor theme="6" tint="0.39997558519241921"/>
        </patternFill>
      </fill>
      <protection locked="1"/>
    </ndxf>
  </rcc>
  <rcc rId="30387" sId="1" odxf="1" dxf="1">
    <oc r="AF55">
      <f>+AF53+#REF!</f>
    </oc>
    <nc r="AF55">
      <f>+AF53+#REF!</f>
    </nc>
    <odxf>
      <font>
        <sz val="10"/>
        <color auto="1"/>
      </font>
      <fill>
        <patternFill>
          <bgColor rgb="FF92D050"/>
        </patternFill>
      </fill>
      <protection locked="0"/>
    </odxf>
    <ndxf>
      <font>
        <sz val="10"/>
        <color auto="1"/>
      </font>
      <fill>
        <patternFill>
          <bgColor theme="6" tint="0.39997558519241921"/>
        </patternFill>
      </fill>
      <protection locked="1"/>
    </ndxf>
  </rcc>
  <rcc rId="30388" sId="1" odxf="1" dxf="1">
    <oc r="AG55">
      <f>+AG53+#REF!</f>
    </oc>
    <nc r="AG55">
      <f>+AG53+#REF!</f>
    </nc>
    <odxf>
      <font>
        <sz val="10"/>
        <color auto="1"/>
      </font>
      <fill>
        <patternFill>
          <bgColor rgb="FF92D050"/>
        </patternFill>
      </fill>
      <protection locked="0"/>
    </odxf>
    <ndxf>
      <font>
        <sz val="10"/>
        <color auto="1"/>
      </font>
      <fill>
        <patternFill>
          <bgColor theme="6" tint="0.39997558519241921"/>
        </patternFill>
      </fill>
      <protection locked="1"/>
    </ndxf>
  </rcc>
  <rcc rId="30389" sId="1" odxf="1" dxf="1">
    <oc r="AH55">
      <f>+AH53+#REF!</f>
    </oc>
    <nc r="AH55">
      <f>+AH53+#REF!</f>
    </nc>
    <odxf>
      <font>
        <sz val="10"/>
        <color auto="1"/>
      </font>
      <fill>
        <patternFill>
          <bgColor rgb="FF92D050"/>
        </patternFill>
      </fill>
      <protection locked="0"/>
    </odxf>
    <ndxf>
      <font>
        <sz val="10"/>
        <color auto="1"/>
      </font>
      <fill>
        <patternFill>
          <bgColor theme="6" tint="0.39997558519241921"/>
        </patternFill>
      </fill>
      <protection locked="1"/>
    </ndxf>
  </rcc>
  <rcc rId="30390" sId="1" odxf="1" dxf="1">
    <oc r="AI55">
      <f>+AI53+#REF!</f>
    </oc>
    <nc r="AI55">
      <f>+AI53+#REF!</f>
    </nc>
    <odxf>
      <font>
        <sz val="10"/>
        <color auto="1"/>
      </font>
      <fill>
        <patternFill>
          <bgColor rgb="FF92D050"/>
        </patternFill>
      </fill>
      <protection locked="0"/>
    </odxf>
    <ndxf>
      <font>
        <sz val="10"/>
        <color auto="1"/>
      </font>
      <fill>
        <patternFill>
          <bgColor theme="6" tint="0.39997558519241921"/>
        </patternFill>
      </fill>
      <protection locked="1"/>
    </ndxf>
  </rcc>
  <rcc rId="30391" sId="1" odxf="1" dxf="1">
    <oc r="AJ55">
      <f>+AJ53+#REF!</f>
    </oc>
    <nc r="AJ55">
      <f>+AJ53+#REF!</f>
    </nc>
    <odxf>
      <font>
        <sz val="10"/>
        <color auto="1"/>
      </font>
      <fill>
        <patternFill>
          <bgColor rgb="FF92D050"/>
        </patternFill>
      </fill>
      <protection locked="0"/>
    </odxf>
    <ndxf>
      <font>
        <sz val="10"/>
        <color auto="1"/>
      </font>
      <fill>
        <patternFill>
          <bgColor theme="6" tint="0.39997558519241921"/>
        </patternFill>
      </fill>
      <protection locked="1"/>
    </ndxf>
  </rcc>
  <rcc rId="30392" sId="1" odxf="1" dxf="1">
    <oc r="AK55">
      <f>+AK53+#REF!</f>
    </oc>
    <nc r="AK55">
      <f>+AK53+#REF!</f>
    </nc>
    <odxf>
      <font>
        <sz val="10"/>
        <color auto="1"/>
      </font>
      <fill>
        <patternFill>
          <bgColor rgb="FF92D050"/>
        </patternFill>
      </fill>
      <protection locked="0"/>
    </odxf>
    <ndxf>
      <font>
        <sz val="10"/>
        <color auto="1"/>
      </font>
      <fill>
        <patternFill>
          <bgColor theme="6" tint="0.39997558519241921"/>
        </patternFill>
      </fill>
      <protection locked="1"/>
    </ndxf>
  </rcc>
  <rcc rId="30393" sId="1" odxf="1" dxf="1">
    <oc r="AL55">
      <f>+AL53+#REF!</f>
    </oc>
    <nc r="AL55">
      <f>+AL53+#REF!</f>
    </nc>
    <odxf>
      <font>
        <sz val="10"/>
        <color auto="1"/>
      </font>
      <fill>
        <patternFill>
          <bgColor rgb="FF92D050"/>
        </patternFill>
      </fill>
      <protection locked="0"/>
    </odxf>
    <ndxf>
      <font>
        <sz val="10"/>
        <color auto="1"/>
      </font>
      <fill>
        <patternFill>
          <bgColor theme="6" tint="0.39997558519241921"/>
        </patternFill>
      </fill>
      <protection locked="1"/>
    </ndxf>
  </rcc>
  <rcc rId="30394" sId="1" odxf="1" dxf="1">
    <oc r="AM55">
      <f>+AM53+#REF!</f>
    </oc>
    <nc r="AM55">
      <f>+AM53+#REF!</f>
    </nc>
    <odxf>
      <font>
        <sz val="10"/>
        <color auto="1"/>
      </font>
      <fill>
        <patternFill>
          <bgColor rgb="FF92D050"/>
        </patternFill>
      </fill>
      <protection locked="0"/>
    </odxf>
    <ndxf>
      <font>
        <sz val="10"/>
        <color auto="1"/>
      </font>
      <fill>
        <patternFill>
          <bgColor theme="6" tint="0.39997558519241921"/>
        </patternFill>
      </fill>
      <protection locked="1"/>
    </ndxf>
  </rcc>
  <rcc rId="30395" sId="1" odxf="1" dxf="1">
    <oc r="AN55">
      <f>+AN53+#REF!</f>
    </oc>
    <nc r="AN55">
      <f>+AN53+#REF!</f>
    </nc>
    <odxf>
      <font>
        <sz val="10"/>
        <color auto="1"/>
      </font>
      <fill>
        <patternFill>
          <bgColor rgb="FF92D050"/>
        </patternFill>
      </fill>
      <protection locked="0"/>
    </odxf>
    <ndxf>
      <font>
        <sz val="10"/>
        <color auto="1"/>
      </font>
      <fill>
        <patternFill>
          <bgColor theme="6" tint="0.39997558519241921"/>
        </patternFill>
      </fill>
      <protection locked="1"/>
    </ndxf>
  </rcc>
  <rcc rId="30396" sId="1">
    <nc r="Q55">
      <f>SUM(Q52:Q54)</f>
    </nc>
  </rcc>
  <rcc rId="30397" sId="1" numFmtId="34">
    <nc r="P55">
      <v>3700000000</v>
    </nc>
  </rcc>
  <rcc rId="30398" sId="1">
    <nc r="O55">
      <f>+P55-Q55</f>
    </nc>
  </rcc>
  <rcc rId="30399" sId="1" numFmtId="34">
    <nc r="Q74">
      <v>17713401</v>
    </nc>
  </rcc>
  <rcc rId="30400" sId="1" numFmtId="34">
    <nc r="R74">
      <v>17713401</v>
    </nc>
  </rcc>
  <rcc rId="30401" sId="1" numFmtId="34">
    <oc r="R37">
      <v>1406236</v>
    </oc>
    <nc r="R37"/>
  </rcc>
  <rcc rId="30402" sId="1" numFmtId="34">
    <oc r="Q37">
      <v>1406236</v>
    </oc>
    <nc r="Q37">
      <v>3180893</v>
    </nc>
  </rcc>
  <rcc rId="30403" sId="1" numFmtId="34">
    <oc r="Q24">
      <v>1874981</v>
    </oc>
    <nc r="Q24">
      <v>1053730</v>
    </nc>
  </rcc>
  <rcc rId="30404" sId="1" numFmtId="34">
    <nc r="R24">
      <v>1053730</v>
    </nc>
  </rcc>
  <rrc rId="30405" sId="1" ref="A31:XFD31" action="insertRow"/>
  <rcc rId="30406" sId="1">
    <nc r="A31" t="inlineStr">
      <is>
        <t>GENERAL</t>
      </is>
    </nc>
  </rcc>
  <rcc rId="30407" sId="1" odxf="1" dxf="1">
    <nc r="B31" t="inlineStr">
      <is>
        <t>GR:1:2-01-03</t>
      </is>
    </nc>
    <odxf>
      <border outline="0">
        <left/>
        <right/>
        <top/>
        <bottom/>
      </border>
    </odxf>
    <ndxf>
      <border outline="0">
        <left style="hair">
          <color auto="1"/>
        </left>
        <right style="hair">
          <color auto="1"/>
        </right>
        <top style="hair">
          <color auto="1"/>
        </top>
        <bottom style="hair">
          <color auto="1"/>
        </bottom>
      </border>
    </ndxf>
  </rcc>
  <rcc rId="30408" sId="1" odxf="1" dxf="1">
    <nc r="C31" t="inlineStr">
      <is>
        <t>1.2.1.9</t>
      </is>
    </nc>
    <odxf>
      <border outline="0">
        <left/>
        <right/>
        <top/>
        <bottom/>
      </border>
    </odxf>
    <ndxf>
      <border outline="0">
        <left style="hair">
          <color auto="1"/>
        </left>
        <right style="hair">
          <color auto="1"/>
        </right>
        <top style="hair">
          <color auto="1"/>
        </top>
        <bottom style="hair">
          <color auto="1"/>
        </bottom>
      </border>
    </ndxf>
  </rcc>
  <rcc rId="30409" sId="1" odxf="1" dxf="1">
    <nc r="D31" t="inlineStr">
      <is>
        <t>999999</t>
      </is>
    </nc>
    <odxf>
      <border outline="0">
        <left/>
        <right/>
        <top/>
        <bottom/>
      </border>
    </odxf>
    <ndxf>
      <border outline="0">
        <left style="hair">
          <color auto="1"/>
        </left>
        <right style="hair">
          <color auto="1"/>
        </right>
        <top style="hair">
          <color auto="1"/>
        </top>
        <bottom style="hair">
          <color auto="1"/>
        </bottom>
      </border>
    </ndxf>
  </rcc>
  <rcc rId="30410" sId="1" odxf="1" dxf="1">
    <nc r="E31" t="inlineStr">
      <is>
        <t>1-0100</t>
      </is>
    </nc>
    <odxf>
      <border outline="0">
        <left/>
        <right/>
        <top/>
        <bottom/>
      </border>
    </odxf>
    <ndxf>
      <border outline="0">
        <left style="hair">
          <color auto="1"/>
        </left>
        <right style="hair">
          <color auto="1"/>
        </right>
        <top style="hair">
          <color auto="1"/>
        </top>
        <bottom style="hair">
          <color auto="1"/>
        </bottom>
      </border>
    </ndxf>
  </rcc>
  <rfmt sheetId="1" sqref="J31" start="0" length="0">
    <dxf>
      <font>
        <sz val="10"/>
        <color theme="1"/>
        <name val="Calibri"/>
        <scheme val="minor"/>
      </font>
      <fill>
        <patternFill patternType="solid">
          <bgColor theme="8" tint="0.59999389629810485"/>
        </patternFill>
      </fill>
    </dxf>
  </rfmt>
  <rfmt sheetId="1" sqref="K31" start="0" length="0">
    <dxf>
      <font>
        <sz val="10"/>
        <color theme="1"/>
        <name val="Calibri"/>
        <scheme val="minor"/>
      </font>
      <fill>
        <patternFill patternType="solid">
          <bgColor theme="8" tint="0.59999389629810485"/>
        </patternFill>
      </fill>
      <border outline="0">
        <top style="thin">
          <color indexed="64"/>
        </top>
      </border>
    </dxf>
  </rfmt>
  <rcc rId="30411" sId="1" odxf="1" dxf="1">
    <nc r="L31" t="inlineStr">
      <is>
        <t>CAJA MENOR -</t>
      </is>
    </nc>
    <odxf>
      <font>
        <sz val="10"/>
      </font>
      <fill>
        <patternFill patternType="none">
          <bgColor indexed="65"/>
        </patternFill>
      </fill>
    </odxf>
    <ndxf>
      <font>
        <sz val="11"/>
        <color theme="1"/>
        <name val="Calibri"/>
        <scheme val="minor"/>
      </font>
      <fill>
        <patternFill patternType="solid">
          <bgColor theme="8" tint="0.59999389629810485"/>
        </patternFill>
      </fill>
    </ndxf>
  </rcc>
  <rcc rId="30412" sId="1" odxf="1" dxf="1">
    <nc r="M31" t="inlineStr">
      <is>
        <t>Enero</t>
      </is>
    </nc>
    <odxf>
      <font>
        <sz val="10"/>
      </font>
      <fill>
        <patternFill patternType="none">
          <bgColor indexed="65"/>
        </patternFill>
      </fill>
      <alignment vertical="top" readingOrder="0"/>
    </odxf>
    <ndxf>
      <font>
        <sz val="11"/>
        <color theme="1"/>
        <name val="Calibri"/>
        <scheme val="minor"/>
      </font>
      <fill>
        <patternFill patternType="solid">
          <bgColor theme="8" tint="0.59999389629810485"/>
        </patternFill>
      </fill>
      <alignment vertical="center" readingOrder="0"/>
    </ndxf>
  </rcc>
  <rfmt sheetId="1" sqref="N31" start="0" length="0">
    <dxf>
      <font>
        <sz val="11"/>
        <color theme="1"/>
        <name val="Calibri"/>
        <scheme val="minor"/>
      </font>
      <fill>
        <patternFill patternType="solid">
          <bgColor theme="8" tint="0.59999389629810485"/>
        </patternFill>
      </fill>
      <alignment vertical="center" readingOrder="0"/>
    </dxf>
  </rfmt>
  <rfmt sheetId="1" sqref="O31" start="0" length="0">
    <dxf>
      <font>
        <sz val="11"/>
        <color theme="1"/>
        <name val="Calibri"/>
        <scheme val="minor"/>
      </font>
      <fill>
        <patternFill patternType="solid">
          <bgColor theme="8" tint="0.59999389629810485"/>
        </patternFill>
      </fill>
    </dxf>
  </rfmt>
  <rcc rId="30413" sId="1" odxf="1" dxf="1">
    <nc r="P31" t="inlineStr">
      <is>
        <t>RECURSOS CORRIENTES</t>
      </is>
    </nc>
    <odxf>
      <font>
        <sz val="10"/>
      </font>
      <fill>
        <patternFill patternType="none">
          <bgColor indexed="65"/>
        </patternFill>
      </fill>
    </odxf>
    <ndxf>
      <font>
        <sz val="11"/>
        <color theme="1"/>
        <name val="Calibri"/>
        <scheme val="minor"/>
      </font>
      <fill>
        <patternFill patternType="solid">
          <bgColor theme="8" tint="0.59999389629810485"/>
        </patternFill>
      </fill>
    </ndxf>
  </rcc>
  <rfmt sheetId="1" sqref="Q31" start="0" length="0">
    <dxf>
      <font>
        <b val="0"/>
        <color auto="1"/>
      </font>
      <fill>
        <patternFill patternType="solid">
          <bgColor theme="8" tint="0.59999389629810485"/>
        </patternFill>
      </fill>
      <alignment horizontal="right" readingOrder="0"/>
    </dxf>
  </rfmt>
  <rfmt sheetId="1" sqref="R31" start="0" length="0">
    <dxf>
      <font>
        <b val="0"/>
        <color auto="1"/>
      </font>
      <fill>
        <patternFill patternType="solid">
          <bgColor theme="8" tint="0.59999389629810485"/>
        </patternFill>
      </fill>
      <alignment horizontal="right" readingOrder="0"/>
    </dxf>
  </rfmt>
  <rcc rId="30414" sId="1" odxf="1" dxf="1">
    <nc r="S31" t="inlineStr">
      <is>
        <t>No</t>
      </is>
    </nc>
    <odxf>
      <fill>
        <patternFill patternType="none">
          <bgColor indexed="65"/>
        </patternFill>
      </fill>
    </odxf>
    <ndxf>
      <fill>
        <patternFill patternType="solid">
          <bgColor theme="8" tint="0.59999389629810485"/>
        </patternFill>
      </fill>
    </ndxf>
  </rcc>
  <rcc rId="30415" sId="1" odxf="1" dxf="1">
    <nc r="T31" t="inlineStr">
      <is>
        <t>N/A</t>
      </is>
    </nc>
    <odxf>
      <fill>
        <patternFill patternType="none">
          <bgColor indexed="65"/>
        </patternFill>
      </fill>
    </odxf>
    <ndxf>
      <fill>
        <patternFill patternType="solid">
          <bgColor theme="8" tint="0.59999389629810485"/>
        </patternFill>
      </fill>
    </ndxf>
  </rcc>
  <rcc rId="30416" sId="1" odxf="1" dxf="1">
    <nc r="U31" t="inlineStr">
      <is>
        <t>Secretaria General - Dirección Administrativa</t>
      </is>
    </nc>
    <odxf>
      <fill>
        <patternFill patternType="none">
          <bgColor indexed="65"/>
        </patternFill>
      </fill>
    </odxf>
    <ndxf>
      <fill>
        <patternFill patternType="solid">
          <bgColor theme="8" tint="0.59999389629810485"/>
        </patternFill>
      </fill>
    </ndxf>
  </rcc>
  <rcc rId="30417" sId="1" numFmtId="34">
    <nc r="Q31">
      <v>1180893</v>
    </nc>
  </rcc>
  <rcc rId="30418" sId="1" numFmtId="34">
    <nc r="R31">
      <v>1180893</v>
    </nc>
  </rcc>
  <rcc rId="30419" sId="1" numFmtId="34">
    <oc r="Q14">
      <v>1562484</v>
    </oc>
    <nc r="Q14">
      <v>680893</v>
    </nc>
  </rcc>
  <rcc rId="30420" sId="1" numFmtId="34">
    <nc r="R14">
      <v>680893</v>
    </nc>
  </rcc>
  <rfmt sheetId="1" sqref="A58" start="0" length="0">
    <dxf>
      <font>
        <sz val="10"/>
      </font>
      <fill>
        <patternFill>
          <bgColor theme="6" tint="0.39997558519241921"/>
        </patternFill>
      </fill>
      <protection locked="0"/>
    </dxf>
  </rfmt>
  <rfmt sheetId="1" sqref="B58" start="0" length="0">
    <dxf>
      <font>
        <i/>
        <sz val="10"/>
        <color auto="1"/>
      </font>
      <numFmt numFmtId="30" formatCode="@"/>
      <fill>
        <patternFill>
          <bgColor theme="6" tint="0.39997558519241921"/>
        </patternFill>
      </fill>
      <alignment wrapText="0" readingOrder="0"/>
      <border outline="0">
        <left/>
        <right/>
        <top/>
        <bottom/>
      </border>
    </dxf>
  </rfmt>
  <rfmt sheetId="1" sqref="C58" start="0" length="0">
    <dxf>
      <font>
        <i/>
        <sz val="10"/>
        <color auto="1"/>
      </font>
      <numFmt numFmtId="30" formatCode="@"/>
      <fill>
        <patternFill>
          <bgColor theme="6" tint="0.39997558519241921"/>
        </patternFill>
      </fill>
      <alignment horizontal="center" wrapText="0" readingOrder="0"/>
      <border outline="0">
        <left/>
        <right/>
        <top/>
        <bottom/>
      </border>
    </dxf>
  </rfmt>
  <rfmt sheetId="1" sqref="D58" start="0" length="0">
    <dxf>
      <font>
        <i/>
        <sz val="10"/>
        <color auto="1"/>
      </font>
      <numFmt numFmtId="30" formatCode="@"/>
      <fill>
        <patternFill>
          <bgColor theme="6" tint="0.39997558519241921"/>
        </patternFill>
      </fill>
      <alignment horizontal="center" wrapText="0" readingOrder="0"/>
      <border outline="0">
        <left/>
        <right/>
        <top/>
        <bottom/>
      </border>
    </dxf>
  </rfmt>
  <rfmt sheetId="1" sqref="E58" start="0" length="0">
    <dxf>
      <font>
        <i/>
        <sz val="10"/>
        <color auto="1"/>
      </font>
      <numFmt numFmtId="30" formatCode="@"/>
      <fill>
        <patternFill>
          <bgColor theme="6" tint="0.39997558519241921"/>
        </patternFill>
      </fill>
      <alignment horizontal="center" wrapText="0" readingOrder="0"/>
      <border outline="0">
        <left/>
        <right/>
        <top/>
        <bottom/>
      </border>
    </dxf>
  </rfmt>
  <rfmt sheetId="1" sqref="F58" start="0" length="0">
    <dxf>
      <fill>
        <patternFill>
          <bgColor theme="6" tint="0.39997558519241921"/>
        </patternFill>
      </fill>
      <protection locked="0"/>
    </dxf>
  </rfmt>
  <rfmt sheetId="1" sqref="G58" start="0" length="0">
    <dxf>
      <fill>
        <patternFill>
          <bgColor theme="6" tint="0.39997558519241921"/>
        </patternFill>
      </fill>
      <protection locked="0"/>
    </dxf>
  </rfmt>
  <rfmt sheetId="1" sqref="H58" start="0" length="0">
    <dxf>
      <fill>
        <patternFill>
          <bgColor theme="6" tint="0.39997558519241921"/>
        </patternFill>
      </fill>
      <protection locked="0"/>
    </dxf>
  </rfmt>
  <rfmt sheetId="1" sqref="I58" start="0" length="0">
    <dxf>
      <fill>
        <patternFill>
          <bgColor theme="6" tint="0.39997558519241921"/>
        </patternFill>
      </fill>
      <protection locked="0"/>
    </dxf>
  </rfmt>
  <rfmt sheetId="1" sqref="J58" start="0" length="0">
    <dxf>
      <font>
        <sz val="11"/>
        <color theme="1"/>
        <name val="Calibri"/>
        <scheme val="minor"/>
      </font>
      <fill>
        <patternFill>
          <bgColor theme="6" tint="0.39997558519241921"/>
        </patternFill>
      </fill>
      <alignment horizontal="center" vertical="center" readingOrder="0"/>
    </dxf>
  </rfmt>
  <rfmt sheetId="1" sqref="K58" start="0" length="0">
    <dxf>
      <font>
        <sz val="11"/>
        <color theme="1"/>
        <name val="Calibri"/>
        <scheme val="minor"/>
      </font>
      <fill>
        <patternFill>
          <bgColor theme="6" tint="0.39997558519241921"/>
        </patternFill>
      </fill>
      <alignment horizontal="center" vertical="center" readingOrder="0"/>
      <border outline="0">
        <top/>
      </border>
    </dxf>
  </rfmt>
  <rfmt sheetId="1" s="1" sqref="L58" start="0" length="0">
    <dxf>
      <numFmt numFmtId="0" formatCode="General"/>
      <fill>
        <patternFill>
          <bgColor theme="6" tint="0.39997558519241921"/>
        </patternFill>
      </fill>
    </dxf>
  </rfmt>
  <rfmt sheetId="1" sqref="M58" start="0" length="0">
    <dxf>
      <fill>
        <patternFill>
          <bgColor theme="6" tint="0.39997558519241921"/>
        </patternFill>
      </fill>
      <alignment vertical="top" readingOrder="0"/>
    </dxf>
  </rfmt>
  <rfmt sheetId="1" sqref="N58" start="0" length="0">
    <dxf>
      <fill>
        <patternFill>
          <bgColor theme="6" tint="0.39997558519241921"/>
        </patternFill>
      </fill>
      <alignment horizontal="center" readingOrder="0"/>
    </dxf>
  </rfmt>
  <rfmt sheetId="1" s="1" sqref="O58"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dxf>
  </rfmt>
  <rfmt sheetId="1" sqref="P58" start="0" length="0">
    <dxf>
      <font>
        <color theme="0"/>
      </font>
      <fill>
        <patternFill>
          <bgColor theme="6" tint="0.39997558519241921"/>
        </patternFill>
      </fill>
      <alignment horizontal="center" vertical="center" readingOrder="0"/>
    </dxf>
  </rfmt>
  <rfmt sheetId="1" sqref="Q58" start="0" length="0">
    <dxf>
      <font>
        <sz val="10"/>
        <color theme="0"/>
      </font>
      <fill>
        <patternFill>
          <bgColor theme="6" tint="0.39997558519241921"/>
        </patternFill>
      </fill>
      <alignment horizontal="center" vertical="center" readingOrder="0"/>
    </dxf>
  </rfmt>
  <rfmt sheetId="1" sqref="R58" start="0" length="0">
    <dxf>
      <font>
        <sz val="10"/>
      </font>
      <fill>
        <patternFill>
          <bgColor theme="6" tint="0.39997558519241921"/>
        </patternFill>
      </fill>
      <alignment horizontal="center" vertical="center" readingOrder="0"/>
    </dxf>
  </rfmt>
  <rfmt sheetId="1" sqref="S58" start="0" length="0">
    <dxf>
      <font>
        <b/>
        <sz val="10"/>
      </font>
      <numFmt numFmtId="167" formatCode="_(&quot;$&quot;\ * #,##0.00_);_(&quot;$&quot;\ * \(#,##0.00\);_(&quot;$&quot;\ * &quot;-&quot;??_);_(@_)"/>
      <fill>
        <patternFill>
          <bgColor theme="6" tint="0.39997558519241921"/>
        </patternFill>
      </fill>
      <alignment horizontal="center" vertical="center" readingOrder="0"/>
    </dxf>
  </rfmt>
  <rfmt sheetId="1" sqref="T58" start="0" length="0">
    <dxf>
      <font>
        <b/>
        <sz val="10"/>
        <color rgb="FF0070C0"/>
      </font>
      <numFmt numFmtId="176" formatCode="_-[$$-240A]\ * #,##0.00_ ;_-[$$-240A]\ * \-#,##0.00\ ;_-[$$-240A]\ * &quot;-&quot;??_ ;_-@_ "/>
      <fill>
        <patternFill>
          <bgColor theme="6" tint="0.39997558519241921"/>
        </patternFill>
      </fill>
      <alignment horizontal="center" vertical="center" readingOrder="0"/>
    </dxf>
  </rfmt>
  <rfmt sheetId="1" sqref="U58" start="0" length="0">
    <dxf>
      <font>
        <b/>
        <sz val="10"/>
        <color rgb="FF0070C0"/>
      </font>
      <numFmt numFmtId="35" formatCode="_-* #,##0.00\ _€_-;\-* #,##0.00\ _€_-;_-* &quot;-&quot;??\ _€_-;_-@_-"/>
      <fill>
        <patternFill>
          <bgColor theme="6" tint="0.39997558519241921"/>
        </patternFill>
      </fill>
      <alignment horizontal="center" vertical="center" readingOrder="0"/>
    </dxf>
  </rfmt>
  <rfmt sheetId="1" sqref="V58" start="0" length="0">
    <dxf>
      <font>
        <b/>
        <sz val="10"/>
      </font>
      <fill>
        <patternFill>
          <bgColor theme="6" tint="0.39997558519241921"/>
        </patternFill>
      </fill>
      <alignment horizontal="center" readingOrder="0"/>
    </dxf>
  </rfmt>
  <rfmt sheetId="1" sqref="W58" start="0" length="0">
    <dxf>
      <font>
        <b/>
        <sz val="10"/>
      </font>
      <fill>
        <patternFill>
          <bgColor theme="6" tint="0.39997558519241921"/>
        </patternFill>
      </fill>
      <alignment horizontal="center" readingOrder="0"/>
    </dxf>
  </rfmt>
  <rfmt sheetId="1" sqref="X58" start="0" length="0">
    <dxf>
      <font>
        <b/>
        <sz val="10"/>
      </font>
      <fill>
        <patternFill>
          <bgColor theme="6" tint="0.39997558519241921"/>
        </patternFill>
      </fill>
    </dxf>
  </rfmt>
  <rfmt sheetId="1" sqref="Y58" start="0" length="0">
    <dxf>
      <font>
        <sz val="11"/>
        <color theme="1"/>
        <name val="Calibri"/>
        <scheme val="minor"/>
      </font>
      <fill>
        <patternFill>
          <bgColor theme="6" tint="0.39997558519241921"/>
        </patternFill>
      </fill>
    </dxf>
  </rfmt>
  <rfmt sheetId="1" sqref="Z58" start="0" length="0">
    <dxf>
      <font>
        <sz val="11"/>
        <color theme="1"/>
        <name val="Calibri"/>
        <scheme val="minor"/>
      </font>
      <fill>
        <patternFill>
          <bgColor theme="6" tint="0.39997558519241921"/>
        </patternFill>
      </fill>
      <alignment horizontal="center" readingOrder="0"/>
    </dxf>
  </rfmt>
  <rfmt sheetId="1" sqref="AA58" start="0" length="0">
    <dxf>
      <font>
        <sz val="11"/>
        <color theme="1"/>
        <name val="Calibri"/>
        <scheme val="minor"/>
      </font>
      <fill>
        <patternFill>
          <bgColor theme="6" tint="0.39997558519241921"/>
        </patternFill>
      </fill>
      <alignment horizontal="center" readingOrder="0"/>
    </dxf>
  </rfmt>
  <rfmt sheetId="1" sqref="AB58" start="0" length="0">
    <dxf>
      <font>
        <sz val="11"/>
        <color theme="1"/>
        <name val="Calibri"/>
        <scheme val="minor"/>
      </font>
      <fill>
        <patternFill>
          <bgColor theme="6" tint="0.39997558519241921"/>
        </patternFill>
      </fill>
      <alignment horizontal="center" vertical="center" readingOrder="0"/>
    </dxf>
  </rfmt>
  <rfmt sheetId="1" sqref="AC58" start="0" length="0">
    <dxf>
      <font>
        <sz val="10"/>
      </font>
      <fill>
        <patternFill>
          <bgColor theme="6" tint="0.39997558519241921"/>
        </patternFill>
      </fill>
      <alignment horizontal="center" vertical="center" readingOrder="0"/>
    </dxf>
  </rfmt>
  <rfmt sheetId="1" sqref="AD58" start="0" length="0">
    <dxf>
      <font>
        <sz val="10"/>
      </font>
      <fill>
        <patternFill>
          <bgColor theme="6" tint="0.39997558519241921"/>
        </patternFill>
      </fill>
      <alignment horizontal="center" vertical="center" readingOrder="0"/>
    </dxf>
  </rfmt>
  <rfmt sheetId="1" sqref="AE58" start="0" length="0">
    <dxf>
      <font>
        <sz val="10"/>
      </font>
      <fill>
        <patternFill>
          <bgColor theme="6" tint="0.39997558519241921"/>
        </patternFill>
      </fill>
      <alignment horizontal="center" vertical="center" readingOrder="0"/>
    </dxf>
  </rfmt>
  <rfmt sheetId="1" sqref="AF58" start="0" length="0">
    <dxf>
      <font>
        <sz val="10"/>
      </font>
      <fill>
        <patternFill>
          <bgColor theme="6" tint="0.39997558519241921"/>
        </patternFill>
      </fill>
      <alignment horizontal="center" vertical="center" readingOrder="0"/>
    </dxf>
  </rfmt>
  <rfmt sheetId="1" sqref="AG58" start="0" length="0">
    <dxf>
      <font>
        <sz val="10"/>
      </font>
      <fill>
        <patternFill>
          <bgColor theme="6" tint="0.39997558519241921"/>
        </patternFill>
      </fill>
      <alignment horizontal="center" vertical="center" readingOrder="0"/>
    </dxf>
  </rfmt>
  <rfmt sheetId="1" sqref="AH58" start="0" length="0">
    <dxf>
      <font>
        <sz val="10"/>
      </font>
      <fill>
        <patternFill>
          <bgColor theme="6" tint="0.39997558519241921"/>
        </patternFill>
      </fill>
      <alignment horizontal="center" vertical="center" readingOrder="0"/>
    </dxf>
  </rfmt>
  <rfmt sheetId="1" sqref="AI58" start="0" length="0">
    <dxf>
      <font>
        <sz val="10"/>
      </font>
      <fill>
        <patternFill>
          <bgColor theme="6" tint="0.39997558519241921"/>
        </patternFill>
      </fill>
      <alignment horizontal="center" vertical="center" readingOrder="0"/>
    </dxf>
  </rfmt>
  <rfmt sheetId="1" sqref="AJ58" start="0" length="0">
    <dxf>
      <font>
        <sz val="10"/>
      </font>
      <fill>
        <patternFill>
          <bgColor theme="6" tint="0.39997558519241921"/>
        </patternFill>
      </fill>
      <alignment horizontal="center" vertical="center" readingOrder="0"/>
    </dxf>
  </rfmt>
  <rfmt sheetId="1" sqref="AK58" start="0" length="0">
    <dxf>
      <font>
        <sz val="10"/>
      </font>
      <fill>
        <patternFill>
          <bgColor theme="6" tint="0.39997558519241921"/>
        </patternFill>
      </fill>
      <alignment horizontal="center" vertical="center" readingOrder="0"/>
    </dxf>
  </rfmt>
  <rfmt sheetId="1" sqref="AL58" start="0" length="0">
    <dxf>
      <font>
        <sz val="10"/>
      </font>
      <fill>
        <patternFill>
          <bgColor theme="6" tint="0.39997558519241921"/>
        </patternFill>
      </fill>
      <alignment horizontal="center" vertical="center" readingOrder="0"/>
    </dxf>
  </rfmt>
  <rfmt sheetId="1" sqref="AM58" start="0" length="0">
    <dxf>
      <font>
        <sz val="10"/>
      </font>
      <fill>
        <patternFill>
          <bgColor theme="6" tint="0.39997558519241921"/>
        </patternFill>
      </fill>
      <alignment horizontal="center" vertical="center" readingOrder="0"/>
    </dxf>
  </rfmt>
  <rfmt sheetId="1" sqref="AN58" start="0" length="0">
    <dxf>
      <font>
        <sz val="10"/>
      </font>
      <fill>
        <patternFill>
          <bgColor theme="6" tint="0.39997558519241921"/>
        </patternFill>
      </fill>
      <alignment horizontal="center" vertical="center" readingOrder="0"/>
    </dxf>
  </rfmt>
  <rrc rId="30421" sId="1" ref="A61:XFD61" action="insertRow"/>
  <rfmt sheetId="1" sqref="J61" start="0" length="0">
    <dxf>
      <fill>
        <patternFill patternType="solid">
          <bgColor theme="8" tint="0.59999389629810485"/>
        </patternFill>
      </fill>
    </dxf>
  </rfmt>
  <rfmt sheetId="1" sqref="K61" start="0" length="0">
    <dxf>
      <fill>
        <patternFill patternType="solid">
          <bgColor theme="8" tint="0.59999389629810485"/>
        </patternFill>
      </fill>
      <alignment wrapText="1" readingOrder="0"/>
    </dxf>
  </rfmt>
  <rcc rId="30422" sId="1" odxf="1" dxf="1">
    <nc r="L61" t="inlineStr">
      <is>
        <t>CAJA MENOR -</t>
      </is>
    </nc>
    <odxf>
      <font>
        <sz val="10"/>
      </font>
      <numFmt numFmtId="3" formatCode="#,##0"/>
      <fill>
        <patternFill patternType="none">
          <bgColor indexed="65"/>
        </patternFill>
      </fill>
    </odxf>
    <ndxf>
      <font>
        <sz val="11"/>
        <color theme="1"/>
        <name val="Calibri"/>
        <scheme val="minor"/>
      </font>
      <numFmt numFmtId="0" formatCode="General"/>
      <fill>
        <patternFill patternType="solid">
          <bgColor theme="8" tint="0.59999389629810485"/>
        </patternFill>
      </fill>
    </ndxf>
  </rcc>
  <rcc rId="30423" sId="1" odxf="1" dxf="1">
    <nc r="M61" t="inlineStr">
      <is>
        <t>Enero</t>
      </is>
    </nc>
    <odxf>
      <font>
        <sz val="10"/>
      </font>
      <numFmt numFmtId="19" formatCode="dd/mm/yyyy"/>
      <fill>
        <patternFill patternType="none">
          <bgColor indexed="65"/>
        </patternFill>
      </fill>
    </odxf>
    <ndxf>
      <font>
        <sz val="11"/>
        <color theme="1"/>
        <name val="Calibri"/>
        <scheme val="minor"/>
      </font>
      <numFmt numFmtId="0" formatCode="General"/>
      <fill>
        <patternFill patternType="solid">
          <bgColor theme="8" tint="0.59999389629810485"/>
        </patternFill>
      </fill>
    </ndxf>
  </rcc>
  <rfmt sheetId="1" sqref="N61" start="0" length="0">
    <dxf>
      <font>
        <sz val="11"/>
        <color theme="1"/>
        <name val="Calibri"/>
        <scheme val="minor"/>
      </font>
      <fill>
        <patternFill patternType="solid">
          <bgColor theme="8" tint="0.59999389629810485"/>
        </patternFill>
      </fill>
    </dxf>
  </rfmt>
  <rfmt sheetId="1" sqref="O61" start="0" length="0">
    <dxf>
      <font>
        <sz val="11"/>
        <color theme="1"/>
        <name val="Calibri"/>
        <scheme val="minor"/>
      </font>
      <fill>
        <patternFill patternType="solid">
          <bgColor theme="8" tint="0.59999389629810485"/>
        </patternFill>
      </fill>
    </dxf>
  </rfmt>
  <rcc rId="30424" sId="1" odxf="1" dxf="1">
    <nc r="P61" t="inlineStr">
      <is>
        <t>RECURSOS CORRIENTES</t>
      </is>
    </nc>
    <odxf>
      <font>
        <sz val="10"/>
      </font>
      <fill>
        <patternFill patternType="none">
          <bgColor indexed="65"/>
        </patternFill>
      </fill>
    </odxf>
    <ndxf>
      <font>
        <sz val="11"/>
        <color theme="1"/>
        <name val="Calibri"/>
        <scheme val="minor"/>
      </font>
      <fill>
        <patternFill patternType="solid">
          <bgColor theme="8" tint="0.59999389629810485"/>
        </patternFill>
      </fill>
    </ndxf>
  </rcc>
  <rfmt sheetId="1" sqref="Q61" start="0" length="0">
    <dxf>
      <font>
        <sz val="10"/>
        <color auto="1"/>
      </font>
      <fill>
        <patternFill patternType="solid">
          <bgColor theme="8" tint="0.59999389629810485"/>
        </patternFill>
      </fill>
      <alignment horizontal="right" readingOrder="0"/>
    </dxf>
  </rfmt>
  <rfmt sheetId="1" sqref="R61" start="0" length="0">
    <dxf>
      <font>
        <sz val="10"/>
        <color auto="1"/>
      </font>
      <fill>
        <patternFill patternType="solid">
          <bgColor theme="8" tint="0.59999389629810485"/>
        </patternFill>
      </fill>
      <alignment horizontal="right" readingOrder="0"/>
    </dxf>
  </rfmt>
  <rcc rId="30425" sId="1" odxf="1" dxf="1">
    <nc r="S61" t="inlineStr">
      <is>
        <t>No</t>
      </is>
    </nc>
    <odxf>
      <font>
        <sz val="10"/>
      </font>
      <fill>
        <patternFill patternType="none">
          <bgColor indexed="65"/>
        </patternFill>
      </fill>
    </odxf>
    <ndxf>
      <font>
        <sz val="11"/>
        <color theme="1"/>
        <name val="Calibri"/>
        <scheme val="minor"/>
      </font>
      <fill>
        <patternFill patternType="solid">
          <bgColor theme="8" tint="0.59999389629810485"/>
        </patternFill>
      </fill>
    </ndxf>
  </rcc>
  <rcc rId="30426" sId="1" odxf="1" dxf="1">
    <nc r="T61" t="inlineStr">
      <is>
        <t>N/A</t>
      </is>
    </nc>
    <odxf>
      <font>
        <sz val="10"/>
      </font>
      <fill>
        <patternFill patternType="none">
          <bgColor indexed="65"/>
        </patternFill>
      </fill>
    </odxf>
    <ndxf>
      <font>
        <sz val="11"/>
        <color theme="1"/>
        <name val="Calibri"/>
        <scheme val="minor"/>
      </font>
      <fill>
        <patternFill patternType="solid">
          <bgColor theme="8" tint="0.59999389629810485"/>
        </patternFill>
      </fill>
    </ndxf>
  </rcc>
  <rcc rId="30427" sId="1" odxf="1" dxf="1">
    <nc r="U61" t="inlineStr">
      <is>
        <t>Secretaria General - Dirección Administrativa</t>
      </is>
    </nc>
    <odxf>
      <fill>
        <patternFill patternType="none">
          <bgColor indexed="65"/>
        </patternFill>
      </fill>
    </odxf>
    <ndxf>
      <fill>
        <patternFill patternType="solid">
          <bgColor theme="8" tint="0.59999389629810485"/>
        </patternFill>
      </fill>
    </ndxf>
  </rcc>
  <rcc rId="30428" sId="1">
    <nc r="A61" t="inlineStr">
      <is>
        <t>GENERAL</t>
      </is>
    </nc>
  </rcc>
  <rcc rId="30429" sId="1">
    <nc r="B61" t="inlineStr">
      <is>
        <t>GR:1:2-02-12</t>
      </is>
    </nc>
  </rcc>
  <rcc rId="30430" sId="1">
    <nc r="C61" t="inlineStr">
      <is>
        <t>1.2.2.2</t>
      </is>
    </nc>
  </rcc>
  <rcc rId="30431" sId="1">
    <nc r="D61" t="inlineStr">
      <is>
        <t>999999</t>
      </is>
    </nc>
  </rcc>
  <rcc rId="30432" sId="1">
    <nc r="E61" t="inlineStr">
      <is>
        <t>1-0100</t>
      </is>
    </nc>
  </rcc>
  <rcc rId="30433" sId="1" numFmtId="34">
    <nc r="Q61">
      <v>680893</v>
    </nc>
  </rcc>
  <rcc rId="30434" sId="1" numFmtId="34">
    <nc r="R61">
      <v>680893</v>
    </nc>
  </rcc>
  <rfmt sheetId="1" sqref="A65" start="0" length="0">
    <dxf>
      <font>
        <b val="0"/>
        <sz val="10"/>
      </font>
      <fill>
        <patternFill>
          <bgColor theme="6" tint="0.39997558519241921"/>
        </patternFill>
      </fill>
      <protection locked="0"/>
    </dxf>
  </rfmt>
  <rfmt sheetId="1" sqref="B65" start="0" length="0">
    <dxf>
      <font>
        <b val="0"/>
        <i/>
        <sz val="10"/>
        <color auto="1"/>
      </font>
      <numFmt numFmtId="30" formatCode="@"/>
      <fill>
        <patternFill>
          <bgColor theme="6" tint="0.39997558519241921"/>
        </patternFill>
      </fill>
      <alignment wrapText="0" readingOrder="0"/>
      <border outline="0">
        <left/>
        <right/>
        <top/>
        <bottom/>
      </border>
    </dxf>
  </rfmt>
  <rfmt sheetId="1" sqref="C65"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D65"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E65" start="0" length="0">
    <dxf>
      <font>
        <b val="0"/>
        <i/>
        <sz val="10"/>
        <color auto="1"/>
      </font>
      <numFmt numFmtId="30" formatCode="@"/>
      <fill>
        <patternFill>
          <bgColor theme="6" tint="0.39997558519241921"/>
        </patternFill>
      </fill>
      <alignment horizontal="center" wrapText="0" readingOrder="0"/>
      <border outline="0">
        <left/>
        <right/>
        <top/>
        <bottom/>
      </border>
    </dxf>
  </rfmt>
  <rfmt sheetId="1" sqref="F65" start="0" length="0">
    <dxf>
      <font>
        <b val="0"/>
        <sz val="10"/>
      </font>
      <fill>
        <patternFill>
          <bgColor theme="6" tint="0.39997558519241921"/>
        </patternFill>
      </fill>
      <protection locked="0"/>
    </dxf>
  </rfmt>
  <rfmt sheetId="1" sqref="G65" start="0" length="0">
    <dxf>
      <font>
        <b val="0"/>
        <sz val="10"/>
      </font>
      <fill>
        <patternFill>
          <bgColor theme="6" tint="0.39997558519241921"/>
        </patternFill>
      </fill>
      <protection locked="0"/>
    </dxf>
  </rfmt>
  <rfmt sheetId="1" sqref="H65" start="0" length="0">
    <dxf>
      <font>
        <b val="0"/>
        <sz val="10"/>
      </font>
      <fill>
        <patternFill>
          <bgColor theme="6" tint="0.39997558519241921"/>
        </patternFill>
      </fill>
      <protection locked="0"/>
    </dxf>
  </rfmt>
  <rfmt sheetId="1" sqref="I65" start="0" length="0">
    <dxf>
      <font>
        <b val="0"/>
        <sz val="10"/>
      </font>
      <fill>
        <patternFill>
          <bgColor theme="6" tint="0.39997558519241921"/>
        </patternFill>
      </fill>
      <protection locked="0"/>
    </dxf>
  </rfmt>
  <rfmt sheetId="1" sqref="J65" start="0" length="0">
    <dxf>
      <font>
        <b val="0"/>
        <sz val="11"/>
        <color theme="1"/>
        <name val="Calibri"/>
        <scheme val="minor"/>
      </font>
      <fill>
        <patternFill>
          <bgColor theme="6" tint="0.39997558519241921"/>
        </patternFill>
      </fill>
      <alignment horizontal="center" vertical="center" readingOrder="0"/>
    </dxf>
  </rfmt>
  <rfmt sheetId="1" sqref="K65" start="0" length="0">
    <dxf>
      <font>
        <b val="0"/>
        <sz val="11"/>
        <color theme="1"/>
        <name val="Calibri"/>
        <scheme val="minor"/>
      </font>
      <numFmt numFmtId="0" formatCode="General"/>
      <fill>
        <patternFill>
          <bgColor theme="6" tint="0.39997558519241921"/>
        </patternFill>
      </fill>
      <alignment horizontal="center" vertical="center" readingOrder="0"/>
      <border outline="0">
        <top/>
      </border>
    </dxf>
  </rfmt>
  <rfmt sheetId="1" s="1" sqref="L65" start="0" length="0">
    <dxf>
      <numFmt numFmtId="0" formatCode="General"/>
      <fill>
        <patternFill>
          <bgColor theme="6" tint="0.39997558519241921"/>
        </patternFill>
      </fill>
    </dxf>
  </rfmt>
  <rfmt sheetId="1" sqref="M65" start="0" length="0">
    <dxf>
      <font>
        <b val="0"/>
        <sz val="10"/>
      </font>
      <fill>
        <patternFill>
          <bgColor theme="6" tint="0.39997558519241921"/>
        </patternFill>
      </fill>
      <alignment vertical="top" readingOrder="0"/>
    </dxf>
  </rfmt>
  <rfmt sheetId="1" sqref="N65" start="0" length="0">
    <dxf>
      <numFmt numFmtId="0" formatCode="General"/>
      <fill>
        <patternFill>
          <bgColor theme="6" tint="0.39997558519241921"/>
        </patternFill>
      </fill>
      <alignment horizontal="center" readingOrder="0"/>
    </dxf>
  </rfmt>
  <rfmt sheetId="1" s="1" sqref="O65" start="0" length="0">
    <dxf>
      <font>
        <b/>
        <sz val="11"/>
        <color theme="0"/>
        <name val="Calibri"/>
        <scheme val="minor"/>
      </font>
      <fill>
        <patternFill>
          <bgColor theme="6" tint="0.39997558519241921"/>
        </patternFill>
      </fill>
      <alignment horizontal="center" vertical="center" readingOrder="0"/>
    </dxf>
  </rfmt>
  <rfmt sheetId="1" sqref="P65" start="0" length="0">
    <dxf>
      <font>
        <b/>
        <color theme="0"/>
      </font>
      <fill>
        <patternFill>
          <bgColor theme="6" tint="0.39997558519241921"/>
        </patternFill>
      </fill>
      <alignment horizontal="center" vertical="center" readingOrder="0"/>
    </dxf>
  </rfmt>
  <rfmt sheetId="1" sqref="Q65" start="0" length="0">
    <dxf>
      <font>
        <b/>
        <sz val="10"/>
        <color theme="0"/>
      </font>
      <fill>
        <patternFill>
          <bgColor theme="6" tint="0.39997558519241921"/>
        </patternFill>
      </fill>
      <alignment horizontal="center" vertical="center" readingOrder="0"/>
    </dxf>
  </rfmt>
  <rfmt sheetId="1" sqref="R65" start="0" length="0">
    <dxf>
      <font>
        <b/>
        <sz val="10"/>
        <color auto="1"/>
      </font>
      <fill>
        <patternFill>
          <bgColor theme="6" tint="0.39997558519241921"/>
        </patternFill>
      </fill>
      <alignment horizontal="center" vertical="center" readingOrder="0"/>
    </dxf>
  </rfmt>
  <rfmt sheetId="1" sqref="S65" start="0" length="0">
    <dxf>
      <font>
        <b/>
        <sz val="10"/>
        <color rgb="FF0070C0"/>
      </font>
      <numFmt numFmtId="167" formatCode="_(&quot;$&quot;\ * #,##0.00_);_(&quot;$&quot;\ * \(#,##0.00\);_(&quot;$&quot;\ * &quot;-&quot;??_);_(@_)"/>
      <fill>
        <patternFill>
          <bgColor theme="6" tint="0.39997558519241921"/>
        </patternFill>
      </fill>
      <alignment horizontal="center" vertical="center" readingOrder="0"/>
    </dxf>
  </rfmt>
  <rfmt sheetId="1" sqref="T65" start="0" length="0">
    <dxf>
      <font>
        <b/>
        <sz val="10"/>
        <color rgb="FF0070C0"/>
      </font>
      <numFmt numFmtId="176" formatCode="_-[$$-240A]\ * #,##0.00_ ;_-[$$-240A]\ * \-#,##0.00\ ;_-[$$-240A]\ * &quot;-&quot;??_ ;_-@_ "/>
      <fill>
        <patternFill>
          <bgColor theme="6" tint="0.39997558519241921"/>
        </patternFill>
      </fill>
      <alignment horizontal="center" vertical="center" readingOrder="0"/>
    </dxf>
  </rfmt>
  <rfmt sheetId="1" sqref="U65" start="0" length="0">
    <dxf>
      <font>
        <b/>
        <sz val="10"/>
        <color rgb="FF0070C0"/>
      </font>
      <numFmt numFmtId="35" formatCode="_-* #,##0.00\ _€_-;\-* #,##0.00\ _€_-;_-* &quot;-&quot;??\ _€_-;_-@_-"/>
      <fill>
        <patternFill>
          <bgColor theme="6" tint="0.39997558519241921"/>
        </patternFill>
      </fill>
      <alignment horizontal="center" vertical="center" readingOrder="0"/>
    </dxf>
  </rfmt>
  <rfmt sheetId="1" sqref="V65" start="0" length="0">
    <dxf>
      <font>
        <sz val="10"/>
      </font>
      <numFmt numFmtId="0" formatCode="General"/>
      <fill>
        <patternFill>
          <bgColor theme="6" tint="0.39997558519241921"/>
        </patternFill>
      </fill>
      <alignment horizontal="center" readingOrder="0"/>
    </dxf>
  </rfmt>
  <rfmt sheetId="1" sqref="W65" start="0" length="0">
    <dxf>
      <font>
        <sz val="10"/>
      </font>
      <numFmt numFmtId="0" formatCode="General"/>
      <fill>
        <patternFill>
          <bgColor theme="6" tint="0.39997558519241921"/>
        </patternFill>
      </fill>
      <alignment horizontal="center" readingOrder="0"/>
    </dxf>
  </rfmt>
  <rfmt sheetId="1" sqref="X65" start="0" length="0">
    <dxf>
      <font>
        <sz val="10"/>
      </font>
      <numFmt numFmtId="0" formatCode="General"/>
      <fill>
        <patternFill>
          <bgColor theme="6" tint="0.39997558519241921"/>
        </patternFill>
      </fill>
    </dxf>
  </rfmt>
  <rfmt sheetId="1" sqref="Y65" start="0" length="0">
    <dxf>
      <font>
        <b val="0"/>
        <sz val="11"/>
        <color theme="1"/>
        <name val="Calibri"/>
        <scheme val="minor"/>
      </font>
      <fill>
        <patternFill>
          <bgColor theme="6" tint="0.39997558519241921"/>
        </patternFill>
      </fill>
    </dxf>
  </rfmt>
  <rfmt sheetId="1" sqref="Z65" start="0" length="0">
    <dxf>
      <font>
        <b val="0"/>
        <sz val="11"/>
        <color theme="1"/>
        <name val="Calibri"/>
        <scheme val="minor"/>
      </font>
      <fill>
        <patternFill>
          <bgColor theme="6" tint="0.39997558519241921"/>
        </patternFill>
      </fill>
      <alignment horizontal="center" readingOrder="0"/>
    </dxf>
  </rfmt>
  <rfmt sheetId="1" sqref="AA65" start="0" length="0">
    <dxf>
      <font>
        <b val="0"/>
        <sz val="11"/>
        <color theme="1"/>
        <name val="Calibri"/>
        <scheme val="minor"/>
      </font>
      <fill>
        <patternFill>
          <bgColor theme="6" tint="0.39997558519241921"/>
        </patternFill>
      </fill>
      <alignment horizontal="center" readingOrder="0"/>
    </dxf>
  </rfmt>
  <rfmt sheetId="1" sqref="AB65" start="0" length="0">
    <dxf>
      <font>
        <sz val="11"/>
        <color theme="1"/>
        <name val="Calibri"/>
        <scheme val="minor"/>
      </font>
      <fill>
        <patternFill>
          <bgColor theme="6" tint="0.39997558519241921"/>
        </patternFill>
      </fill>
      <alignment horizontal="center" vertical="center" readingOrder="0"/>
    </dxf>
  </rfmt>
  <rfmt sheetId="1" sqref="AC65" start="0" length="0">
    <dxf>
      <font>
        <b val="0"/>
        <sz val="10"/>
      </font>
      <fill>
        <patternFill>
          <bgColor theme="6" tint="0.39997558519241921"/>
        </patternFill>
      </fill>
      <alignment horizontal="center" vertical="center" readingOrder="0"/>
    </dxf>
  </rfmt>
  <rfmt sheetId="1" sqref="AD65" start="0" length="0">
    <dxf>
      <font>
        <b val="0"/>
        <sz val="10"/>
      </font>
      <fill>
        <patternFill>
          <bgColor theme="6" tint="0.39997558519241921"/>
        </patternFill>
      </fill>
      <alignment horizontal="center" vertical="center" readingOrder="0"/>
    </dxf>
  </rfmt>
  <rfmt sheetId="1" sqref="AE65" start="0" length="0">
    <dxf>
      <font>
        <b val="0"/>
        <sz val="10"/>
      </font>
      <fill>
        <patternFill>
          <bgColor theme="6" tint="0.39997558519241921"/>
        </patternFill>
      </fill>
      <alignment horizontal="center" vertical="center" readingOrder="0"/>
    </dxf>
  </rfmt>
  <rfmt sheetId="1" sqref="AF65" start="0" length="0">
    <dxf>
      <font>
        <b val="0"/>
        <sz val="10"/>
      </font>
      <fill>
        <patternFill>
          <bgColor theme="6" tint="0.39997558519241921"/>
        </patternFill>
      </fill>
      <alignment horizontal="center" vertical="center" readingOrder="0"/>
    </dxf>
  </rfmt>
  <rfmt sheetId="1" sqref="AG65" start="0" length="0">
    <dxf>
      <font>
        <b val="0"/>
        <sz val="10"/>
      </font>
      <fill>
        <patternFill>
          <bgColor theme="6" tint="0.39997558519241921"/>
        </patternFill>
      </fill>
      <alignment horizontal="center" vertical="center" readingOrder="0"/>
    </dxf>
  </rfmt>
  <rfmt sheetId="1" sqref="AH65" start="0" length="0">
    <dxf>
      <font>
        <b val="0"/>
        <sz val="10"/>
      </font>
      <fill>
        <patternFill>
          <bgColor theme="6" tint="0.39997558519241921"/>
        </patternFill>
      </fill>
      <alignment horizontal="center" vertical="center" readingOrder="0"/>
    </dxf>
  </rfmt>
  <rfmt sheetId="1" sqref="AI65" start="0" length="0">
    <dxf>
      <font>
        <b val="0"/>
        <sz val="10"/>
      </font>
      <fill>
        <patternFill>
          <bgColor theme="6" tint="0.39997558519241921"/>
        </patternFill>
      </fill>
      <alignment horizontal="center" vertical="center" readingOrder="0"/>
    </dxf>
  </rfmt>
  <rfmt sheetId="1" sqref="AJ65" start="0" length="0">
    <dxf>
      <font>
        <b val="0"/>
        <sz val="10"/>
      </font>
      <fill>
        <patternFill>
          <bgColor theme="6" tint="0.39997558519241921"/>
        </patternFill>
      </fill>
      <alignment horizontal="center" vertical="center" readingOrder="0"/>
    </dxf>
  </rfmt>
  <rfmt sheetId="1" sqref="AK65" start="0" length="0">
    <dxf>
      <font>
        <b val="0"/>
        <sz val="10"/>
      </font>
      <fill>
        <patternFill>
          <bgColor theme="6" tint="0.39997558519241921"/>
        </patternFill>
      </fill>
      <alignment horizontal="center" vertical="center" readingOrder="0"/>
    </dxf>
  </rfmt>
  <rfmt sheetId="1" sqref="AL65" start="0" length="0">
    <dxf>
      <font>
        <b val="0"/>
        <sz val="10"/>
      </font>
      <fill>
        <patternFill>
          <bgColor theme="6" tint="0.39997558519241921"/>
        </patternFill>
      </fill>
      <alignment horizontal="center" vertical="center" readingOrder="0"/>
    </dxf>
  </rfmt>
  <rfmt sheetId="1" sqref="AM65" start="0" length="0">
    <dxf>
      <font>
        <b val="0"/>
        <sz val="10"/>
      </font>
      <fill>
        <patternFill>
          <bgColor theme="6" tint="0.39997558519241921"/>
        </patternFill>
      </fill>
      <alignment horizontal="center" vertical="center" readingOrder="0"/>
    </dxf>
  </rfmt>
  <rfmt sheetId="1" sqref="AN65" start="0" length="0">
    <dxf>
      <font>
        <b val="0"/>
        <sz val="10"/>
      </font>
      <fill>
        <patternFill>
          <bgColor theme="6" tint="0.39997558519241921"/>
        </patternFill>
      </fill>
      <alignment horizontal="center" vertical="center" readingOrder="0"/>
    </dxf>
  </rfmt>
  <rrc rId="30435" sId="1" ref="A47:XFD47" action="insertRow"/>
  <rfmt sheetId="1" sqref="A47" start="0" length="0">
    <dxf>
      <font>
        <sz val="10"/>
      </font>
    </dxf>
  </rfmt>
  <rfmt sheetId="1" sqref="B47" start="0" length="0">
    <dxf>
      <font>
        <i/>
        <sz val="10"/>
        <color auto="1"/>
      </font>
    </dxf>
  </rfmt>
  <rfmt sheetId="1" sqref="C47" start="0" length="0">
    <dxf>
      <font>
        <i/>
        <sz val="10"/>
        <color auto="1"/>
      </font>
    </dxf>
  </rfmt>
  <rfmt sheetId="1" sqref="D47" start="0" length="0">
    <dxf>
      <font>
        <i/>
        <sz val="10"/>
        <color auto="1"/>
      </font>
    </dxf>
  </rfmt>
  <rfmt sheetId="1" sqref="J47" start="0" length="0">
    <dxf>
      <fill>
        <patternFill patternType="solid">
          <bgColor theme="8" tint="0.59999389629810485"/>
        </patternFill>
      </fill>
      <alignment horizontal="center" readingOrder="0"/>
    </dxf>
  </rfmt>
  <rfmt sheetId="1" sqref="K47" start="0" length="0">
    <dxf>
      <fill>
        <patternFill patternType="solid">
          <bgColor theme="8" tint="0.59999389629810485"/>
        </patternFill>
      </fill>
    </dxf>
  </rfmt>
  <rcc rId="30436" sId="1" odxf="1" dxf="1">
    <nc r="L47" t="inlineStr">
      <is>
        <t>CAJA MENOR -</t>
      </is>
    </nc>
    <odxf>
      <font>
        <sz val="10"/>
        <color rgb="FF000000"/>
      </font>
      <fill>
        <patternFill patternType="none">
          <bgColor indexed="65"/>
        </patternFill>
      </fill>
    </odxf>
    <ndxf>
      <font>
        <sz val="11"/>
        <color theme="1"/>
        <name val="Calibri"/>
        <scheme val="minor"/>
      </font>
      <fill>
        <patternFill patternType="solid">
          <bgColor theme="8" tint="0.59999389629810485"/>
        </patternFill>
      </fill>
    </ndxf>
  </rcc>
  <rcc rId="30437" sId="1" odxf="1" dxf="1">
    <nc r="M47" t="inlineStr">
      <is>
        <t>Enero</t>
      </is>
    </nc>
    <odxf>
      <font>
        <sz val="10"/>
      </font>
      <numFmt numFmtId="19" formatCode="dd/mm/yyyy"/>
      <fill>
        <patternFill patternType="none">
          <bgColor indexed="65"/>
        </patternFill>
      </fill>
    </odxf>
    <ndxf>
      <font>
        <sz val="11"/>
        <color theme="1"/>
        <name val="Calibri"/>
        <scheme val="minor"/>
      </font>
      <numFmt numFmtId="0" formatCode="General"/>
      <fill>
        <patternFill patternType="solid">
          <bgColor theme="8" tint="0.59999389629810485"/>
        </patternFill>
      </fill>
    </ndxf>
  </rcc>
  <rfmt sheetId="1" sqref="N47" start="0" length="0">
    <dxf>
      <font>
        <sz val="11"/>
        <color theme="1"/>
        <name val="Calibri"/>
        <scheme val="minor"/>
      </font>
      <fill>
        <patternFill patternType="solid">
          <bgColor theme="8" tint="0.59999389629810485"/>
        </patternFill>
      </fill>
    </dxf>
  </rfmt>
  <rfmt sheetId="1" sqref="O47" start="0" length="0">
    <dxf>
      <font>
        <sz val="11"/>
        <color theme="1"/>
        <name val="Calibri"/>
        <scheme val="minor"/>
      </font>
      <fill>
        <patternFill patternType="solid">
          <bgColor theme="8" tint="0.59999389629810485"/>
        </patternFill>
      </fill>
    </dxf>
  </rfmt>
  <rcc rId="30438" sId="1" odxf="1" dxf="1">
    <nc r="P47" t="inlineStr">
      <is>
        <t>RECURSOS CORRIENTES</t>
      </is>
    </nc>
    <odxf>
      <font>
        <sz val="10"/>
      </font>
      <fill>
        <patternFill patternType="none">
          <bgColor indexed="65"/>
        </patternFill>
      </fill>
    </odxf>
    <ndxf>
      <font>
        <sz val="11"/>
        <color theme="1"/>
        <name val="Calibri"/>
        <scheme val="minor"/>
      </font>
      <fill>
        <patternFill patternType="solid">
          <bgColor theme="8" tint="0.59999389629810485"/>
        </patternFill>
      </fill>
    </ndxf>
  </rcc>
  <rfmt sheetId="1" sqref="Q47" start="0" length="0">
    <dxf>
      <font>
        <sz val="10"/>
        <color auto="1"/>
      </font>
      <fill>
        <patternFill patternType="solid">
          <bgColor theme="8" tint="0.59999389629810485"/>
        </patternFill>
      </fill>
      <alignment horizontal="right" readingOrder="0"/>
    </dxf>
  </rfmt>
  <rfmt sheetId="1" sqref="R47" start="0" length="0">
    <dxf>
      <font>
        <sz val="10"/>
        <color auto="1"/>
      </font>
      <fill>
        <patternFill patternType="solid">
          <bgColor theme="8" tint="0.59999389629810485"/>
        </patternFill>
      </fill>
      <alignment horizontal="right" readingOrder="0"/>
    </dxf>
  </rfmt>
  <rcc rId="30439" sId="1" odxf="1" dxf="1">
    <nc r="S47" t="inlineStr">
      <is>
        <t>No</t>
      </is>
    </nc>
    <odxf>
      <font>
        <sz val="10"/>
      </font>
      <fill>
        <patternFill patternType="none">
          <bgColor indexed="65"/>
        </patternFill>
      </fill>
    </odxf>
    <ndxf>
      <font>
        <sz val="11"/>
        <color theme="1"/>
        <name val="Calibri"/>
        <scheme val="minor"/>
      </font>
      <fill>
        <patternFill patternType="solid">
          <bgColor theme="8" tint="0.59999389629810485"/>
        </patternFill>
      </fill>
    </ndxf>
  </rcc>
  <rcc rId="30440" sId="1" odxf="1" dxf="1">
    <nc r="T47" t="inlineStr">
      <is>
        <t>N/A</t>
      </is>
    </nc>
    <odxf>
      <font>
        <sz val="10"/>
      </font>
      <fill>
        <patternFill patternType="none">
          <bgColor indexed="65"/>
        </patternFill>
      </fill>
    </odxf>
    <ndxf>
      <font>
        <sz val="11"/>
        <color theme="1"/>
        <name val="Calibri"/>
        <scheme val="minor"/>
      </font>
      <fill>
        <patternFill patternType="solid">
          <bgColor theme="8" tint="0.59999389629810485"/>
        </patternFill>
      </fill>
    </ndxf>
  </rcc>
  <rcc rId="30441" sId="1" odxf="1" dxf="1">
    <nc r="U47" t="inlineStr">
      <is>
        <t>Secretaria General - Dirección Administrativa</t>
      </is>
    </nc>
    <odxf>
      <font>
        <sz val="10"/>
      </font>
      <fill>
        <patternFill patternType="none">
          <bgColor indexed="65"/>
        </patternFill>
      </fill>
    </odxf>
    <ndxf>
      <font>
        <sz val="11"/>
        <color theme="1"/>
        <name val="Calibri"/>
        <scheme val="minor"/>
      </font>
      <fill>
        <patternFill patternType="solid">
          <bgColor theme="8" tint="0.59999389629810485"/>
        </patternFill>
      </fill>
    </ndxf>
  </rcc>
  <rfmt sheetId="1" sqref="V47" start="0" length="0">
    <dxf>
      <alignment horizontal="center" vertical="center" wrapText="0" readingOrder="0"/>
    </dxf>
  </rfmt>
  <rfmt sheetId="1" s="1" sqref="W47" start="0" length="0">
    <dxf>
      <numFmt numFmtId="0" formatCode="General"/>
      <alignment horizontal="center" vertical="center" wrapText="0" readingOrder="0"/>
    </dxf>
  </rfmt>
  <rfmt sheetId="1" sqref="X47" start="0" length="0">
    <dxf>
      <font>
        <sz val="11"/>
        <color theme="1"/>
        <name val="Calibri"/>
        <scheme val="minor"/>
      </font>
      <alignment horizontal="center" vertical="center" wrapText="0" readingOrder="0"/>
    </dxf>
  </rfmt>
  <rfmt sheetId="1" sqref="Y47" start="0" length="0">
    <dxf>
      <numFmt numFmtId="3" formatCode="#,##0"/>
      <alignment horizontal="center" vertical="center" wrapText="0" readingOrder="0"/>
    </dxf>
  </rfmt>
  <rfmt sheetId="1" s="1" sqref="Z47" start="0" length="0">
    <dxf>
      <numFmt numFmtId="0" formatCode="General"/>
      <alignment horizontal="justify" vertical="center" wrapText="0" readingOrder="0"/>
    </dxf>
  </rfmt>
  <rfmt sheetId="1" sqref="AA47" start="0" length="0">
    <dxf>
      <alignment horizontal="center" vertical="center" readingOrder="0"/>
    </dxf>
  </rfmt>
  <rfmt sheetId="1" sqref="AB47" start="0" length="0">
    <dxf>
      <alignment horizontal="center" vertical="center" readingOrder="0"/>
    </dxf>
  </rfmt>
  <rfmt sheetId="1" s="1" sqref="AC47" start="0" length="0">
    <dxf>
      <numFmt numFmtId="167" formatCode="_(&quot;$&quot;\ * #,##0.00_);_(&quot;$&quot;\ * \(#,##0.00\);_(&quot;$&quot;\ * &quot;-&quot;??_);_(@_)"/>
      <alignment horizontal="center" vertical="center" readingOrder="0"/>
      <protection locked="0"/>
    </dxf>
  </rfmt>
  <rfmt sheetId="1" s="1" sqref="AD47" start="0" length="0">
    <dxf>
      <numFmt numFmtId="167" formatCode="_(&quot;$&quot;\ * #,##0.00_);_(&quot;$&quot;\ * \(#,##0.00\);_(&quot;$&quot;\ * &quot;-&quot;??_);_(@_)"/>
      <alignment horizontal="center" vertical="center" readingOrder="0"/>
      <protection locked="0"/>
    </dxf>
  </rfmt>
  <rfmt sheetId="1" s="1" sqref="AE47" start="0" length="0">
    <dxf>
      <numFmt numFmtId="167" formatCode="_(&quot;$&quot;\ * #,##0.00_);_(&quot;$&quot;\ * \(#,##0.00\);_(&quot;$&quot;\ * &quot;-&quot;??_);_(@_)"/>
      <alignment horizontal="center" vertical="center" readingOrder="0"/>
      <protection locked="0"/>
    </dxf>
  </rfmt>
  <rfmt sheetId="1" s="1" sqref="AF47" start="0" length="0">
    <dxf>
      <numFmt numFmtId="167" formatCode="_(&quot;$&quot;\ * #,##0.00_);_(&quot;$&quot;\ * \(#,##0.00\);_(&quot;$&quot;\ * &quot;-&quot;??_);_(@_)"/>
      <alignment horizontal="center" vertical="center" readingOrder="0"/>
      <protection locked="0"/>
    </dxf>
  </rfmt>
  <rfmt sheetId="1" s="1" sqref="AG47" start="0" length="0">
    <dxf>
      <numFmt numFmtId="167" formatCode="_(&quot;$&quot;\ * #,##0.00_);_(&quot;$&quot;\ * \(#,##0.00\);_(&quot;$&quot;\ * &quot;-&quot;??_);_(@_)"/>
      <alignment horizontal="center" vertical="center" readingOrder="0"/>
      <protection locked="0"/>
    </dxf>
  </rfmt>
  <rfmt sheetId="1" s="1" sqref="AH47" start="0" length="0">
    <dxf>
      <numFmt numFmtId="167" formatCode="_(&quot;$&quot;\ * #,##0.00_);_(&quot;$&quot;\ * \(#,##0.00\);_(&quot;$&quot;\ * &quot;-&quot;??_);_(@_)"/>
      <alignment horizontal="center" vertical="center" readingOrder="0"/>
      <protection locked="0"/>
    </dxf>
  </rfmt>
  <rfmt sheetId="1" s="1" sqref="AI47" start="0" length="0">
    <dxf>
      <numFmt numFmtId="167" formatCode="_(&quot;$&quot;\ * #,##0.00_);_(&quot;$&quot;\ * \(#,##0.00\);_(&quot;$&quot;\ * &quot;-&quot;??_);_(@_)"/>
      <alignment horizontal="center" vertical="center" readingOrder="0"/>
      <protection locked="0"/>
    </dxf>
  </rfmt>
  <rfmt sheetId="1" s="1" sqref="AJ47" start="0" length="0">
    <dxf>
      <numFmt numFmtId="167" formatCode="_(&quot;$&quot;\ * #,##0.00_);_(&quot;$&quot;\ * \(#,##0.00\);_(&quot;$&quot;\ * &quot;-&quot;??_);_(@_)"/>
      <alignment horizontal="center" vertical="center" readingOrder="0"/>
      <protection locked="0"/>
    </dxf>
  </rfmt>
  <rfmt sheetId="1" s="1" sqref="AK47" start="0" length="0">
    <dxf>
      <numFmt numFmtId="167" formatCode="_(&quot;$&quot;\ * #,##0.00_);_(&quot;$&quot;\ * \(#,##0.00\);_(&quot;$&quot;\ * &quot;-&quot;??_);_(@_)"/>
      <alignment horizontal="center" vertical="center" readingOrder="0"/>
      <protection locked="0"/>
    </dxf>
  </rfmt>
  <rfmt sheetId="1" s="1" sqref="AL47" start="0" length="0">
    <dxf>
      <numFmt numFmtId="167" formatCode="_(&quot;$&quot;\ * #,##0.00_);_(&quot;$&quot;\ * \(#,##0.00\);_(&quot;$&quot;\ * &quot;-&quot;??_);_(@_)"/>
      <alignment horizontal="center" vertical="center" readingOrder="0"/>
      <protection locked="0"/>
    </dxf>
  </rfmt>
  <rfmt sheetId="1" s="1" sqref="AM47" start="0" length="0">
    <dxf>
      <numFmt numFmtId="167" formatCode="_(&quot;$&quot;\ * #,##0.00_);_(&quot;$&quot;\ * \(#,##0.00\);_(&quot;$&quot;\ * &quot;-&quot;??_);_(@_)"/>
      <alignment horizontal="center" vertical="center" readingOrder="0"/>
      <protection locked="0"/>
    </dxf>
  </rfmt>
  <rfmt sheetId="1" s="1" sqref="AN47" start="0" length="0">
    <dxf>
      <font>
        <b/>
        <sz val="10"/>
        <color theme="1"/>
        <name val="Calibri"/>
        <scheme val="minor"/>
      </font>
      <numFmt numFmtId="167" formatCode="_(&quot;$&quot;\ * #,##0.00_);_(&quot;$&quot;\ * \(#,##0.00\);_(&quot;$&quot;\ * &quot;-&quot;??_);_(@_)"/>
    </dxf>
  </rfmt>
  <rcc rId="30442" sId="1" odxf="1" dxf="1">
    <nc r="A47" t="inlineStr">
      <is>
        <t>GENERAL</t>
      </is>
    </nc>
    <ndxf>
      <font>
        <sz val="12"/>
      </font>
    </ndxf>
  </rcc>
  <rcc rId="30443" sId="1" odxf="1" dxf="1">
    <nc r="B47" t="inlineStr">
      <is>
        <t>GR:1:2-02-04</t>
      </is>
    </nc>
    <ndxf>
      <font>
        <i val="0"/>
        <sz val="12"/>
        <color auto="1"/>
      </font>
    </ndxf>
  </rcc>
  <rcc rId="30444" sId="1" odxf="1" dxf="1">
    <nc r="C47" t="inlineStr">
      <is>
        <t>1.2.2.19</t>
      </is>
    </nc>
    <ndxf>
      <font>
        <i val="0"/>
        <sz val="12"/>
        <color auto="1"/>
      </font>
    </ndxf>
  </rcc>
  <rcc rId="30445" sId="1" odxf="1" dxf="1">
    <nc r="D47" t="inlineStr">
      <is>
        <t>999999</t>
      </is>
    </nc>
    <ndxf>
      <font>
        <i val="0"/>
        <sz val="12"/>
        <color auto="1"/>
      </font>
    </ndxf>
  </rcc>
  <rcc rId="30446" sId="1">
    <nc r="E47" t="inlineStr">
      <is>
        <t>1-0100</t>
      </is>
    </nc>
  </rcc>
  <rcc rId="30447" sId="1" numFmtId="34">
    <nc r="Q47">
      <v>1180893</v>
    </nc>
  </rcc>
  <rcc rId="30448" sId="1" numFmtId="34">
    <nc r="R47">
      <v>1180893</v>
    </nc>
  </rcc>
  <rcc rId="30449" sId="1" odxf="1" dxf="1">
    <nc r="O22">
      <f>+P22-Q22</f>
    </nc>
    <odxf>
      <numFmt numFmtId="0" formatCode="General"/>
    </odxf>
    <ndxf>
      <numFmt numFmtId="35" formatCode="_-* #,##0.00\ _€_-;\-* #,##0.00\ _€_-;_-* &quot;-&quot;??\ _€_-;_-@_-"/>
    </ndxf>
  </rcc>
  <rcv guid="{B8F9BE5B-3007-463E-9E6E-C1CC1E78165A}" action="delete"/>
  <rdn rId="0" localSheetId="1" customView="1" name="Z_B8F9BE5B_3007_463E_9E6E_C1CC1E78165A_.wvu.FilterData" hidden="1" oldHidden="1">
    <formula>'PAA 2018 SG'!$A$10:$BM$40</formula>
    <oldFormula>'PAA 2018 SG'!$A$10:$BM$40</oldFormula>
  </rdn>
  <rdn rId="0" localSheetId="10" customView="1" name="Z_B8F9BE5B_3007_463E_9E6E_C1CC1E78165A_.wvu.FilterData" hidden="1" oldHidden="1">
    <formula>DAC!$A$1:$AN$12</formula>
    <oldFormula>DAC!$A$1:$AN$12</oldFormula>
  </rdn>
  <rdn rId="0" localSheetId="2" customView="1" name="Z_B8F9BE5B_3007_463E_9E6E_C1CC1E78165A_.wvu.FilterData" hidden="1" oldHidden="1">
    <formula>'SECRETARIA GENERAL (2)'!$A$26:$AN$77</formula>
    <oldFormula>'SECRETARIA GENERAL (2)'!$A$26:$AN$77</oldFormula>
  </rdn>
  <rcv guid="{B8F9BE5B-3007-463E-9E6E-C1CC1E78165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53" sId="1" numFmtId="34">
    <oc r="Q15">
      <v>73437516</v>
    </oc>
    <nc r="Q15">
      <v>74319107</v>
    </nc>
  </rcc>
  <rfmt sheetId="1" sqref="R48" start="0" length="0">
    <dxf>
      <numFmt numFmtId="167" formatCode="_(&quot;$&quot;\ * #,##0.00_);_(&quot;$&quot;\ * \(#,##0.00\);_(&quot;$&quot;\ * &quot;-&quot;??_);_(@_)"/>
    </dxf>
  </rfmt>
  <rcc rId="30454" sId="1" numFmtId="34">
    <oc r="Q48">
      <v>70000000</v>
    </oc>
    <nc r="Q48">
      <v>68819107</v>
    </nc>
  </rcc>
  <rrc rId="30455" sId="1" ref="A57:XFD57" action="insertRow"/>
  <rrc rId="30456" sId="1" ref="A57:XFD57" action="insertRow"/>
  <rrc rId="30457" sId="1" ref="A58:XFD58" action="insertRow"/>
  <rrc rId="30458" sId="1" ref="A59:XFD59" action="insertRow"/>
  <rcc rId="30459" sId="1">
    <nc r="L57" t="inlineStr">
      <is>
        <t>EL ARRENDADOR ENTREGA EN CALIDAD DE ARRENDAMIENTO POR AREA FUNCIONAL AL ARRENDATARIO, EL INMUEBLE UBICADO EN AL OFICINA 410 DEL EDIFICIO CAPITAL TOWERS IDENTIFICADO CON LA NOMENCLATURA AVENIDA CALLE 24 No.51-40, PARA EL FUNCIONAMIENTO DE LAS DEPENDENCIAS DE LA GOBERNACION DE CUNDINAMARCA</t>
      </is>
    </nc>
  </rcc>
  <rfmt sheetId="1" sqref="L58" start="0" length="0">
    <dxf>
      <font>
        <sz val="11"/>
        <color theme="1"/>
        <name val="Calibri"/>
        <scheme val="minor"/>
      </font>
      <alignment horizontal="general" vertical="bottom" wrapText="0" readingOrder="0"/>
      <border outline="0">
        <left/>
        <right/>
        <top/>
        <bottom/>
      </border>
    </dxf>
  </rfmt>
  <rcc rId="30460" sId="1" xfDxf="1" dxf="1">
    <nc r="L58" t="inlineStr">
      <is>
        <t>EL ARRENDADOR ENTREGARÁ EN CALIDAD DE ARRENDAMIENTO POR ÁREA FUNCIONAL AL ARRENDATARIO, EL INMUEBLE UBICADO EN LA OFICINA 415 DEL EDIFICIO CAPITAL TOWERS IDENTIFICADO CON LA NOMENCLATURA AVENIDA CALLE 24 NO. 51-40, PARA EL FUNCIONAMIENTO DE LAS DEPENDENCIAS DE LA GOBERNACIÓN DE CUNDINAMARCA”</t>
      </is>
    </nc>
    <ndxf>
      <font>
        <sz val="10"/>
        <color rgb="FF000000"/>
      </font>
    </ndxf>
  </rcc>
  <rfmt sheetId="1" sqref="L58">
    <dxf>
      <alignment wrapText="1" readingOrder="0"/>
    </dxf>
  </rfmt>
  <rfmt sheetId="1" sqref="L59" start="0" length="0">
    <dxf>
      <font>
        <sz val="11"/>
        <color theme="1"/>
        <name val="Calibri"/>
        <scheme val="minor"/>
      </font>
      <alignment horizontal="general" vertical="bottom" wrapText="0" readingOrder="0"/>
      <border outline="0">
        <left/>
        <right/>
        <top/>
        <bottom/>
      </border>
    </dxf>
  </rfmt>
  <rcc rId="30461" sId="1" xfDxf="1" dxf="1">
    <nc r="L59" t="inlineStr">
      <is>
        <t>EL ARRENDADOR ENTREGARÁ EN CALIDAD DE ARRENDAMIENTO POR ÁREA FUNCIONAL AL ARRENDATARIO, EL INMUEBLE UBICADO EN LA OFICINA 904 DEL EDIFICIO CAPITAL TOWERS IDENTIFICADO CON LA NOMENCLATURA AVENIDA CALLE 24 NO. 51-40, PARA EL FUNCIONAMIENTO DE LAS DEPENDENCIAS DE LA GOBERNACIÓN DE CUNDINAMARCA".</t>
      </is>
    </nc>
    <ndxf>
      <font>
        <sz val="10"/>
        <color rgb="FF000000"/>
      </font>
      <fill>
        <patternFill patternType="solid">
          <bgColor rgb="FF9BC2E6"/>
        </patternFill>
      </fill>
      <alignment horizontal="justify" vertical="center" readingOrder="0"/>
      <border outline="0">
        <left style="medium">
          <color indexed="64"/>
        </left>
        <right style="medium">
          <color indexed="64"/>
        </right>
        <bottom style="medium">
          <color indexed="64"/>
        </bottom>
      </border>
    </ndxf>
  </rcc>
  <rfmt sheetId="1" sqref="L59">
    <dxf>
      <fill>
        <patternFill patternType="none">
          <bgColor auto="1"/>
        </patternFill>
      </fill>
    </dxf>
  </rfmt>
  <rcc rId="30462" sId="1">
    <nc r="M57" t="inlineStr">
      <is>
        <t>ENERO</t>
      </is>
    </nc>
  </rcc>
  <rcc rId="30463" sId="1">
    <nc r="M58" t="inlineStr">
      <is>
        <t>ENERO</t>
      </is>
    </nc>
  </rcc>
  <rcc rId="30464" sId="1">
    <nc r="M59" t="inlineStr">
      <is>
        <t>ENERO</t>
      </is>
    </nc>
  </rcc>
  <rcc rId="30465" sId="1">
    <nc r="O57" t="inlineStr">
      <is>
        <t xml:space="preserve">DIRECTA </t>
      </is>
    </nc>
  </rcc>
  <rcc rId="30466" sId="1">
    <nc r="O58" t="inlineStr">
      <is>
        <t xml:space="preserve">DIRECTA </t>
      </is>
    </nc>
  </rcc>
  <rcc rId="30467" sId="1">
    <nc r="O59" t="inlineStr">
      <is>
        <t xml:space="preserve">DIRECTA </t>
      </is>
    </nc>
  </rcc>
  <rcc rId="30468" sId="1">
    <nc r="N57" t="inlineStr">
      <is>
        <t>11 MESES Y 21 DÍAS</t>
      </is>
    </nc>
  </rcc>
  <rcc rId="30469" sId="1">
    <nc r="N58" t="inlineStr">
      <is>
        <t>11 MESES Y 17 DÍAS</t>
      </is>
    </nc>
  </rcc>
  <rcc rId="30470" sId="1">
    <nc r="N59" t="inlineStr">
      <is>
        <t>11 MESES Y 16 DÍAS</t>
      </is>
    </nc>
  </rcc>
  <rcc rId="30471" sId="1">
    <nc r="P57" t="inlineStr">
      <is>
        <t xml:space="preserve">RECURSOS CORRIENTES </t>
      </is>
    </nc>
  </rcc>
  <rcc rId="30472" sId="1">
    <nc r="P58" t="inlineStr">
      <is>
        <t xml:space="preserve">RECURSOS CORRIENTES </t>
      </is>
    </nc>
  </rcc>
  <rcc rId="30473" sId="1">
    <nc r="P59" t="inlineStr">
      <is>
        <t xml:space="preserve">RECURSOS CORRIENTES </t>
      </is>
    </nc>
  </rcc>
  <rcc rId="30474" sId="1" numFmtId="34">
    <nc r="Q57">
      <v>106921248</v>
    </nc>
  </rcc>
  <rcc rId="30475" sId="1" numFmtId="34">
    <nc r="Q58">
      <v>97017672</v>
    </nc>
  </rcc>
  <rcc rId="30476" sId="1" numFmtId="34">
    <nc r="Q59">
      <v>62942463</v>
    </nc>
  </rcc>
  <rcc rId="30477" sId="1" numFmtId="34">
    <nc r="R57">
      <v>106921248</v>
    </nc>
  </rcc>
  <rcc rId="30478" sId="1" numFmtId="34">
    <nc r="R58">
      <v>97017672</v>
    </nc>
  </rcc>
  <rcc rId="30479" sId="1" numFmtId="34">
    <nc r="R59">
      <v>62942463</v>
    </nc>
  </rcc>
  <rcc rId="30480" sId="1" numFmtId="34">
    <nc r="Q60">
      <v>82963972</v>
    </nc>
  </rcc>
  <rcc rId="30481" sId="1" numFmtId="34">
    <nc r="R60">
      <v>82963972</v>
    </nc>
  </rcc>
  <rcc rId="30482" sId="1">
    <nc r="S57" t="inlineStr">
      <is>
        <t>NO</t>
      </is>
    </nc>
  </rcc>
  <rcc rId="30483" sId="1">
    <nc r="T57" t="inlineStr">
      <is>
        <t>N/A</t>
      </is>
    </nc>
  </rcc>
  <rcc rId="30484" sId="1">
    <nc r="U57" t="inlineStr">
      <is>
        <t>Secretaria General - Dirección de Servicios Administrativos</t>
      </is>
    </nc>
  </rcc>
  <rcc rId="30485" sId="1">
    <nc r="S58" t="inlineStr">
      <is>
        <t>NO</t>
      </is>
    </nc>
  </rcc>
  <rcc rId="30486" sId="1">
    <nc r="T58" t="inlineStr">
      <is>
        <t>N/A</t>
      </is>
    </nc>
  </rcc>
  <rcc rId="30487" sId="1">
    <nc r="U58" t="inlineStr">
      <is>
        <t>Secretaria General - Dirección de Servicios Administrativos</t>
      </is>
    </nc>
  </rcc>
  <rcc rId="30488" sId="1">
    <nc r="S59" t="inlineStr">
      <is>
        <t>NO</t>
      </is>
    </nc>
  </rcc>
  <rcc rId="30489" sId="1">
    <nc r="T59" t="inlineStr">
      <is>
        <t>N/A</t>
      </is>
    </nc>
  </rcc>
  <rcc rId="30490" sId="1">
    <nc r="U59" t="inlineStr">
      <is>
        <t>Secretaria General - Dirección de Servicios Administrativos</t>
      </is>
    </nc>
  </rcc>
  <rcc rId="30491" sId="1">
    <nc r="S60" t="inlineStr">
      <is>
        <t>NO</t>
      </is>
    </nc>
  </rcc>
  <rcc rId="30492" sId="1">
    <nc r="T60" t="inlineStr">
      <is>
        <t>N/A</t>
      </is>
    </nc>
  </rcc>
  <rcc rId="30493" sId="1">
    <nc r="U60" t="inlineStr">
      <is>
        <t>Secretaria General - Dirección de Servicios Administrativos</t>
      </is>
    </nc>
  </rcc>
  <rcc rId="30494" sId="1">
    <nc r="V57">
      <v>7000100730</v>
    </nc>
  </rcc>
  <rcc rId="30495" sId="1">
    <nc r="V58">
      <v>7000100730</v>
    </nc>
  </rcc>
  <rcc rId="30496" sId="1">
    <nc r="V59">
      <v>7000100730</v>
    </nc>
  </rcc>
  <rcc rId="30497" sId="1">
    <nc r="V60">
      <v>7000100730</v>
    </nc>
  </rcc>
  <rfmt sheetId="1" sqref="W57" start="0" length="0">
    <dxf>
      <font>
        <sz val="11"/>
        <color theme="1"/>
        <name val="Calibri"/>
        <scheme val="minor"/>
      </font>
      <alignment horizontal="general" vertical="bottom" wrapText="0" readingOrder="0"/>
      <border outline="0">
        <left/>
        <right/>
        <top/>
        <bottom/>
      </border>
    </dxf>
  </rfmt>
  <rfmt sheetId="1" sqref="W58" start="0" length="0">
    <dxf>
      <font>
        <sz val="11"/>
        <color theme="1"/>
        <name val="Calibri"/>
        <scheme val="minor"/>
      </font>
      <alignment horizontal="general" vertical="bottom" wrapText="0" readingOrder="0"/>
      <border outline="0">
        <left/>
        <right/>
        <top/>
        <bottom/>
      </border>
    </dxf>
  </rfmt>
  <rfmt sheetId="1" sqref="W59" start="0" length="0">
    <dxf>
      <font>
        <sz val="11"/>
        <color theme="1"/>
        <name val="Calibri"/>
        <scheme val="minor"/>
      </font>
      <alignment horizontal="general" vertical="bottom" wrapText="0" readingOrder="0"/>
      <border outline="0">
        <left/>
        <right/>
        <top/>
        <bottom/>
      </border>
    </dxf>
  </rfmt>
  <rfmt sheetId="1" xfDxf="1" sqref="W57" start="0" length="0">
    <dxf>
      <font>
        <sz val="8"/>
        <color rgb="FF000000"/>
        <name val="Tahoma"/>
        <scheme val="none"/>
      </font>
      <fill>
        <patternFill patternType="solid">
          <bgColor rgb="FF9BC2E6"/>
        </patternFill>
      </fill>
      <alignment horizontal="center" vertical="center" readingOrder="0"/>
      <border outline="0">
        <right style="medium">
          <color indexed="64"/>
        </right>
        <bottom style="medium">
          <color indexed="64"/>
        </bottom>
      </border>
    </dxf>
  </rfmt>
  <rfmt sheetId="1" xfDxf="1" sqref="W58" start="0" length="0">
    <dxf>
      <font>
        <sz val="8"/>
        <color rgb="FF000000"/>
        <name val="Tahoma"/>
        <scheme val="none"/>
      </font>
      <fill>
        <patternFill patternType="solid">
          <bgColor rgb="FF9BC2E6"/>
        </patternFill>
      </fill>
      <alignment horizontal="center" vertical="center" readingOrder="0"/>
      <border outline="0">
        <right style="medium">
          <color indexed="64"/>
        </right>
        <bottom style="medium">
          <color indexed="64"/>
        </bottom>
      </border>
    </dxf>
  </rfmt>
  <rfmt sheetId="1" xfDxf="1" sqref="W59" start="0" length="0">
    <dxf>
      <font>
        <sz val="8"/>
        <color rgb="FF000000"/>
        <name val="Tahoma"/>
        <scheme val="none"/>
      </font>
      <fill>
        <patternFill patternType="solid">
          <bgColor rgb="FF9BC2E6"/>
        </patternFill>
      </fill>
      <alignment horizontal="center" vertical="center" readingOrder="0"/>
      <border outline="0">
        <right style="medium">
          <color indexed="64"/>
        </right>
        <bottom style="medium">
          <color indexed="64"/>
        </bottom>
      </border>
    </dxf>
  </rfmt>
  <rfmt sheetId="1" sqref="W57:W59">
    <dxf>
      <fill>
        <patternFill patternType="none">
          <bgColor auto="1"/>
        </patternFill>
      </fill>
    </dxf>
  </rfmt>
  <rcc rId="30498" sId="1" odxf="1" dxf="1">
    <nc r="W57">
      <v>4500031727</v>
    </nc>
    <ndxf>
      <font>
        <sz val="10"/>
        <color auto="1"/>
        <name val="Tahoma"/>
        <scheme val="minor"/>
      </font>
      <alignment wrapText="1" readingOrder="0"/>
      <border outline="0">
        <left style="thin">
          <color indexed="64"/>
        </left>
        <right style="thin">
          <color indexed="64"/>
        </right>
        <top style="thin">
          <color indexed="64"/>
        </top>
        <bottom style="thin">
          <color indexed="64"/>
        </bottom>
      </border>
    </ndxf>
  </rcc>
  <rcc rId="30499" sId="1" odxf="1" dxf="1">
    <nc r="W58">
      <v>4500031728</v>
    </nc>
    <ndxf>
      <font>
        <sz val="10"/>
        <color auto="1"/>
        <name val="Tahoma"/>
        <scheme val="minor"/>
      </font>
      <alignment wrapText="1" readingOrder="0"/>
      <border outline="0">
        <left style="thin">
          <color indexed="64"/>
        </left>
        <right style="thin">
          <color indexed="64"/>
        </right>
        <top style="thin">
          <color indexed="64"/>
        </top>
        <bottom style="thin">
          <color indexed="64"/>
        </bottom>
      </border>
    </ndxf>
  </rcc>
  <rcc rId="30500" sId="1" odxf="1" dxf="1">
    <nc r="W59">
      <v>4500031748</v>
    </nc>
    <ndxf>
      <font>
        <sz val="10"/>
        <color auto="1"/>
        <name val="Tahoma"/>
        <scheme val="minor"/>
      </font>
      <alignment wrapText="1" readingOrder="0"/>
      <border outline="0">
        <left style="thin">
          <color indexed="64"/>
        </left>
        <right style="thin">
          <color indexed="64"/>
        </right>
        <top style="thin">
          <color indexed="64"/>
        </top>
        <bottom style="thin">
          <color indexed="64"/>
        </bottom>
      </border>
    </ndxf>
  </rcc>
  <rcc rId="30501" sId="1">
    <nc r="W60">
      <v>4500031726</v>
    </nc>
  </rcc>
  <rfmt sheetId="1" sqref="X57" start="0" length="0">
    <dxf>
      <font>
        <sz val="11"/>
        <color theme="1"/>
        <name val="Calibri"/>
        <scheme val="minor"/>
      </font>
      <alignment horizontal="general" vertical="bottom" wrapText="0" readingOrder="0"/>
      <border outline="0">
        <left/>
        <right/>
        <top/>
        <bottom/>
      </border>
    </dxf>
  </rfmt>
  <rfmt sheetId="1" sqref="X58" start="0" length="0">
    <dxf>
      <font>
        <sz val="11"/>
        <color theme="1"/>
        <name val="Calibri"/>
        <scheme val="minor"/>
      </font>
      <alignment horizontal="general" vertical="bottom" wrapText="0" readingOrder="0"/>
      <border outline="0">
        <left/>
        <right/>
        <top/>
        <bottom/>
      </border>
    </dxf>
  </rfmt>
  <rfmt sheetId="1" sqref="X59" start="0" length="0">
    <dxf>
      <font>
        <sz val="11"/>
        <color theme="1"/>
        <name val="Calibri"/>
        <scheme val="minor"/>
      </font>
      <alignment horizontal="general" vertical="bottom" wrapText="0" readingOrder="0"/>
      <border outline="0">
        <left/>
        <right/>
        <top/>
        <bottom/>
      </border>
    </dxf>
  </rfmt>
  <rfmt sheetId="1" sqref="X57" start="0" length="0">
    <dxf>
      <numFmt numFmtId="3" formatCode="#,##0"/>
    </dxf>
  </rfmt>
  <rfmt sheetId="1" sqref="X58" start="0" length="0">
    <dxf>
      <numFmt numFmtId="3" formatCode="#,##0"/>
    </dxf>
  </rfmt>
  <rfmt sheetId="1" sqref="X59" start="0" length="0">
    <dxf>
      <numFmt numFmtId="3" formatCode="#,##0"/>
    </dxf>
  </rfmt>
  <rfmt sheetId="1" xfDxf="1" sqref="X57" start="0" length="0">
    <dxf>
      <font>
        <sz val="8"/>
        <color rgb="FF000000"/>
        <name val="Tahoma"/>
        <scheme val="none"/>
      </font>
      <numFmt numFmtId="3" formatCode="#,##0"/>
      <fill>
        <patternFill patternType="solid">
          <bgColor rgb="FF9BC2E6"/>
        </patternFill>
      </fill>
      <alignment horizontal="center" vertical="center" readingOrder="0"/>
      <border outline="0">
        <right style="medium">
          <color indexed="64"/>
        </right>
        <bottom style="medium">
          <color indexed="64"/>
        </bottom>
      </border>
    </dxf>
  </rfmt>
  <rfmt sheetId="1" xfDxf="1" sqref="X58" start="0" length="0">
    <dxf>
      <font>
        <sz val="8"/>
        <color rgb="FF000000"/>
        <name val="Tahoma"/>
        <scheme val="none"/>
      </font>
      <numFmt numFmtId="3" formatCode="#,##0"/>
      <fill>
        <patternFill patternType="solid">
          <bgColor rgb="FF9BC2E6"/>
        </patternFill>
      </fill>
      <alignment horizontal="center" vertical="center" readingOrder="0"/>
      <border outline="0">
        <right style="medium">
          <color indexed="64"/>
        </right>
        <bottom style="medium">
          <color indexed="64"/>
        </bottom>
      </border>
    </dxf>
  </rfmt>
  <rfmt sheetId="1" xfDxf="1" sqref="X59" start="0" length="0">
    <dxf>
      <font>
        <sz val="8"/>
        <color rgb="FF000000"/>
        <name val="Tahoma"/>
        <scheme val="none"/>
      </font>
      <numFmt numFmtId="3" formatCode="#,##0"/>
      <fill>
        <patternFill patternType="solid">
          <bgColor rgb="FF9BC2E6"/>
        </patternFill>
      </fill>
      <alignment horizontal="center" vertical="center" readingOrder="0"/>
      <border outline="0">
        <right style="medium">
          <color indexed="64"/>
        </right>
        <bottom style="medium">
          <color indexed="64"/>
        </bottom>
      </border>
    </dxf>
  </rfmt>
  <rfmt sheetId="1" sqref="X60" start="0" length="0">
    <dxf>
      <font>
        <sz val="11"/>
        <color theme="1"/>
        <name val="Calibri"/>
        <scheme val="minor"/>
      </font>
      <alignment horizontal="general" vertical="bottom" wrapText="0" readingOrder="0"/>
      <border outline="0">
        <left/>
        <right/>
        <top/>
        <bottom/>
      </border>
    </dxf>
  </rfmt>
  <rfmt sheetId="1" sqref="X60" start="0" length="0">
    <dxf>
      <numFmt numFmtId="3" formatCode="#,##0"/>
    </dxf>
  </rfmt>
  <rfmt sheetId="1" xfDxf="1" sqref="X60" start="0" length="0">
    <dxf>
      <font>
        <sz val="8"/>
        <color rgb="FF000000"/>
        <name val="Tahoma"/>
        <scheme val="none"/>
      </font>
      <numFmt numFmtId="3" formatCode="#,##0"/>
    </dxf>
  </rfmt>
  <rcc rId="30502" sId="1" odxf="1" dxf="1">
    <nc r="X57">
      <v>106921248</v>
    </nc>
    <ndxf>
      <font>
        <sz val="10"/>
        <color auto="1"/>
        <name val="Tahoma"/>
        <scheme val="minor"/>
      </font>
      <numFmt numFmtId="0" formatCode="General"/>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30503" sId="1" odxf="1" dxf="1">
    <nc r="X58">
      <v>97017672</v>
    </nc>
    <ndxf>
      <font>
        <sz val="10"/>
        <color auto="1"/>
        <name val="Tahoma"/>
        <scheme val="minor"/>
      </font>
      <numFmt numFmtId="0" formatCode="General"/>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30504" sId="1" odxf="1" dxf="1">
    <nc r="X59">
      <v>62942463</v>
    </nc>
    <ndxf>
      <font>
        <sz val="10"/>
        <color auto="1"/>
        <name val="Tahoma"/>
        <scheme val="minor"/>
      </font>
      <numFmt numFmtId="0" formatCode="General"/>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30505" sId="1" odxf="1" dxf="1">
    <nc r="X60">
      <v>82863972</v>
    </nc>
    <ndxf>
      <font>
        <sz val="10"/>
        <color auto="1"/>
        <name val="Tahoma"/>
        <scheme val="minor"/>
      </font>
      <numFmt numFmtId="0" formatCode="General"/>
      <alignment horizontal="center" vertical="center" wrapText="1" readingOrder="0"/>
      <border outline="0">
        <left style="thin">
          <color indexed="64"/>
        </left>
        <right style="thin">
          <color indexed="64"/>
        </right>
        <top style="thin">
          <color indexed="64"/>
        </top>
        <bottom style="thin">
          <color indexed="64"/>
        </bottom>
      </border>
    </ndxf>
  </rcc>
  <rfmt sheetId="1" sqref="X57:X60">
    <dxf>
      <numFmt numFmtId="183" formatCode="[$$-240A]\ #,##0"/>
    </dxf>
  </rfmt>
  <rfmt sheetId="1" sqref="Y57" start="0" length="0">
    <dxf>
      <font>
        <sz val="11"/>
        <color theme="1"/>
        <name val="Calibri"/>
        <scheme val="minor"/>
      </font>
      <alignment horizontal="general" vertical="bottom" readingOrder="0"/>
      <border outline="0">
        <left/>
        <right/>
        <top/>
        <bottom/>
      </border>
    </dxf>
  </rfmt>
  <rfmt sheetId="1" sqref="Y58" start="0" length="0">
    <dxf>
      <font>
        <sz val="11"/>
        <color theme="1"/>
        <name val="Calibri"/>
        <scheme val="minor"/>
      </font>
      <alignment horizontal="general" vertical="bottom" readingOrder="0"/>
      <border outline="0">
        <left/>
        <right/>
        <top/>
        <bottom/>
      </border>
    </dxf>
  </rfmt>
  <rfmt sheetId="1" sqref="Y59" start="0" length="0">
    <dxf>
      <font>
        <sz val="11"/>
        <color theme="1"/>
        <name val="Calibri"/>
        <scheme val="minor"/>
      </font>
      <alignment horizontal="general" vertical="bottom" readingOrder="0"/>
      <border outline="0">
        <left/>
        <right/>
        <top/>
        <bottom/>
      </border>
    </dxf>
  </rfmt>
  <rfmt sheetId="1" xfDxf="1" sqref="Y57" start="0" length="0">
    <dxf>
      <font>
        <sz val="8"/>
        <color rgb="FF000000"/>
        <name val="Tahoma"/>
        <scheme val="none"/>
      </font>
      <fill>
        <patternFill patternType="solid">
          <bgColor rgb="FF9BC2E6"/>
        </patternFill>
      </fill>
      <alignment horizontal="center" vertical="center" wrapText="1" readingOrder="0"/>
      <border outline="0">
        <right style="medium">
          <color indexed="64"/>
        </right>
        <bottom style="medium">
          <color indexed="64"/>
        </bottom>
      </border>
    </dxf>
  </rfmt>
  <rfmt sheetId="1" xfDxf="1" sqref="Y58" start="0" length="0">
    <dxf>
      <font>
        <sz val="8"/>
        <color rgb="FF000000"/>
        <name val="Tahoma"/>
        <scheme val="none"/>
      </font>
      <fill>
        <patternFill patternType="solid">
          <bgColor rgb="FF9BC2E6"/>
        </patternFill>
      </fill>
      <alignment horizontal="center" vertical="center" wrapText="1" readingOrder="0"/>
      <border outline="0">
        <right style="medium">
          <color indexed="64"/>
        </right>
        <bottom style="medium">
          <color indexed="64"/>
        </bottom>
      </border>
    </dxf>
  </rfmt>
  <rfmt sheetId="1" xfDxf="1" sqref="Y59" start="0" length="0">
    <dxf>
      <font>
        <sz val="8"/>
        <color rgb="FF000000"/>
        <name val="Tahoma"/>
        <scheme val="none"/>
      </font>
      <alignment horizontal="center" vertical="center" wrapText="1" readingOrder="0"/>
      <border outline="0">
        <right style="medium">
          <color indexed="64"/>
        </right>
        <bottom style="medium">
          <color indexed="64"/>
        </bottom>
      </border>
    </dxf>
  </rfmt>
  <rfmt sheetId="1" sqref="Y60" start="0" length="0">
    <dxf>
      <font>
        <sz val="11"/>
        <color theme="1"/>
        <name val="Calibri"/>
        <scheme val="minor"/>
      </font>
      <alignment horizontal="general" vertical="bottom" readingOrder="0"/>
      <border outline="0">
        <left/>
        <right/>
        <top/>
        <bottom/>
      </border>
    </dxf>
  </rfmt>
  <rfmt sheetId="1" xfDxf="1" sqref="Y60" start="0" length="0">
    <dxf>
      <font>
        <sz val="8"/>
        <color rgb="FF000000"/>
        <name val="Tahoma"/>
        <scheme val="none"/>
      </font>
    </dxf>
  </rfmt>
  <rfmt sheetId="1" sqref="Z57" start="0" length="0">
    <dxf>
      <font>
        <sz val="11"/>
        <color theme="1"/>
        <name val="Calibri"/>
        <scheme val="minor"/>
      </font>
      <alignment horizontal="general" vertical="bottom" wrapText="0" readingOrder="0"/>
      <border outline="0">
        <left/>
        <right/>
        <top/>
        <bottom/>
      </border>
    </dxf>
  </rfmt>
  <rfmt sheetId="1" sqref="Z58" start="0" length="0">
    <dxf>
      <font>
        <sz val="11"/>
        <color theme="1"/>
        <name val="Calibri"/>
        <scheme val="minor"/>
      </font>
      <alignment horizontal="general" vertical="bottom" wrapText="0" readingOrder="0"/>
      <border outline="0">
        <left/>
        <right/>
        <top/>
        <bottom/>
      </border>
    </dxf>
  </rfmt>
  <rfmt sheetId="1" sqref="Z59" start="0" length="0">
    <dxf>
      <font>
        <sz val="11"/>
        <color theme="1"/>
        <name val="Calibri"/>
        <scheme val="minor"/>
      </font>
      <alignment horizontal="general" vertical="bottom" wrapText="0" readingOrder="0"/>
      <border outline="0">
        <left/>
        <right/>
        <top/>
        <bottom/>
      </border>
    </dxf>
  </rfmt>
  <rfmt sheetId="1" xfDxf="1" sqref="Z57" start="0" length="0">
    <dxf>
      <font>
        <sz val="8"/>
        <color rgb="FF000000"/>
        <name val="Tahoma"/>
        <scheme val="none"/>
      </font>
      <fill>
        <patternFill patternType="solid">
          <bgColor rgb="FF9BC2E6"/>
        </patternFill>
      </fill>
      <alignment horizontal="center" vertical="center" wrapText="1" readingOrder="0"/>
      <border outline="0">
        <right style="medium">
          <color indexed="64"/>
        </right>
        <bottom style="medium">
          <color indexed="64"/>
        </bottom>
      </border>
    </dxf>
  </rfmt>
  <rfmt sheetId="1" xfDxf="1" sqref="Z58" start="0" length="0">
    <dxf>
      <font>
        <sz val="8"/>
        <color rgb="FF000000"/>
        <name val="Tahoma"/>
        <scheme val="none"/>
      </font>
      <fill>
        <patternFill patternType="solid">
          <bgColor rgb="FF9BC2E6"/>
        </patternFill>
      </fill>
      <alignment horizontal="center" vertical="center" wrapText="1" readingOrder="0"/>
      <border outline="0">
        <right style="medium">
          <color indexed="64"/>
        </right>
        <bottom style="medium">
          <color indexed="64"/>
        </bottom>
      </border>
    </dxf>
  </rfmt>
  <rfmt sheetId="1" xfDxf="1" sqref="Z59" start="0" length="0">
    <dxf>
      <font>
        <sz val="8"/>
        <color rgb="FF000000"/>
        <name val="Tahoma"/>
        <scheme val="none"/>
      </font>
      <fill>
        <patternFill patternType="solid">
          <bgColor rgb="FF9BC2E6"/>
        </patternFill>
      </fill>
      <alignment horizontal="center" vertical="center" wrapText="1" readingOrder="0"/>
      <border outline="0">
        <right style="medium">
          <color indexed="64"/>
        </right>
        <bottom style="medium">
          <color indexed="64"/>
        </bottom>
      </border>
    </dxf>
  </rfmt>
  <rfmt sheetId="1" sqref="Z60" start="0" length="0">
    <dxf>
      <font>
        <sz val="11"/>
        <color theme="1"/>
        <name val="Calibri"/>
        <scheme val="minor"/>
      </font>
      <alignment horizontal="general" vertical="bottom" wrapText="0" readingOrder="0"/>
      <border outline="0">
        <left/>
        <right/>
        <top/>
        <bottom/>
      </border>
    </dxf>
  </rfmt>
  <rfmt sheetId="1" xfDxf="1" sqref="Z60" start="0" length="0">
    <dxf>
      <font>
        <sz val="8"/>
        <color rgb="FF000000"/>
        <name val="Tahoma"/>
        <scheme val="none"/>
      </font>
    </dxf>
  </rfmt>
  <rcc rId="30506" sId="1" odxf="1" dxf="1">
    <nc r="Y57" t="inlineStr">
      <is>
        <t>SG-CD-003-2019</t>
      </is>
    </nc>
    <ndxf>
      <font>
        <sz val="10"/>
        <color auto="1"/>
        <name val="Tahoma"/>
        <scheme val="minor"/>
      </font>
      <fill>
        <patternFill patternType="none">
          <bgColor indexed="65"/>
        </patternFill>
      </fill>
      <border outline="0">
        <left style="thin">
          <color indexed="64"/>
        </left>
        <right style="thin">
          <color indexed="64"/>
        </right>
        <top style="thin">
          <color indexed="64"/>
        </top>
        <bottom style="thin">
          <color indexed="64"/>
        </bottom>
      </border>
    </ndxf>
  </rcc>
  <rcc rId="30507" sId="1" odxf="1" dxf="1">
    <nc r="Z57" t="inlineStr">
      <is>
        <t>LUZ HELENA CADAVID CASTRO</t>
      </is>
    </nc>
    <ndxf>
      <font>
        <sz val="10"/>
        <color auto="1"/>
        <name val="Tahoma"/>
        <scheme val="minor"/>
      </font>
      <fill>
        <patternFill patternType="none">
          <bgColor indexed="65"/>
        </patternFill>
      </fill>
      <border outline="0">
        <left style="thin">
          <color indexed="64"/>
        </left>
        <right style="thin">
          <color indexed="64"/>
        </right>
        <top style="thin">
          <color indexed="64"/>
        </top>
        <bottom style="thin">
          <color indexed="64"/>
        </bottom>
      </border>
    </ndxf>
  </rcc>
  <rcc rId="30508" sId="1" odxf="1" dxf="1">
    <nc r="Y58" t="inlineStr">
      <is>
        <t>SG-CD-005-2019</t>
      </is>
    </nc>
    <ndxf>
      <font>
        <sz val="10"/>
        <color auto="1"/>
        <name val="Tahoma"/>
        <scheme val="minor"/>
      </font>
      <fill>
        <patternFill patternType="none">
          <bgColor indexed="65"/>
        </patternFill>
      </fill>
      <border outline="0">
        <left style="thin">
          <color indexed="64"/>
        </left>
        <right style="thin">
          <color indexed="64"/>
        </right>
        <top style="thin">
          <color indexed="64"/>
        </top>
        <bottom style="thin">
          <color indexed="64"/>
        </bottom>
      </border>
    </ndxf>
  </rcc>
  <rcc rId="30509" sId="1" odxf="1" dxf="1">
    <nc r="Z58" t="inlineStr">
      <is>
        <t>PINEDA CONSULTING SAS</t>
      </is>
    </nc>
    <ndxf>
      <font>
        <sz val="10"/>
        <color auto="1"/>
        <name val="Tahoma"/>
        <scheme val="minor"/>
      </font>
      <fill>
        <patternFill patternType="none">
          <bgColor indexed="65"/>
        </patternFill>
      </fill>
      <border outline="0">
        <left style="thin">
          <color indexed="64"/>
        </left>
        <right style="thin">
          <color indexed="64"/>
        </right>
        <top style="thin">
          <color indexed="64"/>
        </top>
        <bottom style="thin">
          <color indexed="64"/>
        </bottom>
      </border>
    </ndxf>
  </rcc>
  <rcc rId="30510" sId="1" odxf="1" dxf="1">
    <nc r="Y59" t="inlineStr">
      <is>
        <t>SG-CD-006-2019</t>
      </is>
    </nc>
    <ndxf>
      <font>
        <sz val="10"/>
        <color auto="1"/>
        <name val="Tahoma"/>
        <scheme val="minor"/>
      </font>
      <border outline="0">
        <left style="thin">
          <color indexed="64"/>
        </left>
        <right style="thin">
          <color indexed="64"/>
        </right>
        <top style="thin">
          <color indexed="64"/>
        </top>
        <bottom style="thin">
          <color indexed="64"/>
        </bottom>
      </border>
    </ndxf>
  </rcc>
  <rcc rId="30511" sId="1" odxf="1" dxf="1">
    <nc r="Z59" t="inlineStr">
      <is>
        <t>FLORENCIO SANCHEZ</t>
      </is>
    </nc>
    <ndxf>
      <font>
        <sz val="10"/>
        <color auto="1"/>
        <name val="Tahoma"/>
        <scheme val="minor"/>
      </font>
      <fill>
        <patternFill patternType="none">
          <bgColor indexed="65"/>
        </patternFill>
      </fill>
      <border outline="0">
        <left style="thin">
          <color indexed="64"/>
        </left>
        <right style="thin">
          <color indexed="64"/>
        </right>
        <top style="thin">
          <color indexed="64"/>
        </top>
        <bottom style="thin">
          <color indexed="64"/>
        </bottom>
      </border>
    </ndxf>
  </rcc>
  <rcc rId="30512" sId="1" odxf="1" dxf="1">
    <nc r="Y60" t="inlineStr">
      <is>
        <t>SG-CD-002-2019</t>
      </is>
    </nc>
    <ndxf>
      <font>
        <sz val="10"/>
        <color auto="1"/>
        <name val="Tahoma"/>
        <scheme val="minor"/>
      </font>
      <alignment horizontal="center" vertical="center" wrapText="1" readingOrder="0"/>
      <border outline="0">
        <left style="thin">
          <color indexed="64"/>
        </left>
        <right style="thin">
          <color indexed="64"/>
        </right>
        <top style="thin">
          <color indexed="64"/>
        </top>
        <bottom style="thin">
          <color indexed="64"/>
        </bottom>
      </border>
    </ndxf>
  </rcc>
  <rcc rId="30513" sId="1" odxf="1" dxf="1">
    <nc r="Z60" t="inlineStr">
      <is>
        <t xml:space="preserve">ANA SOFIA ACOSTA GONZALEZ </t>
      </is>
    </nc>
    <ndxf>
      <font>
        <sz val="10"/>
        <color auto="1"/>
        <name val="Tahoma"/>
        <scheme val="minor"/>
      </font>
      <alignment horizontal="center" vertical="center" wrapText="1" readingOrder="0"/>
      <border outline="0">
        <left style="thin">
          <color indexed="64"/>
        </left>
        <right style="thin">
          <color indexed="64"/>
        </right>
        <top style="thin">
          <color indexed="64"/>
        </top>
        <bottom style="thin">
          <color indexed="64"/>
        </bottom>
      </border>
    </ndxf>
  </rcc>
  <rcc rId="30514" sId="1">
    <nc r="J57" t="inlineStr">
      <is>
        <t>Alquiler y arrendamiento de propiedades o
edificaciones</t>
      </is>
    </nc>
  </rcc>
  <rcc rId="30515" sId="1" odxf="1" dxf="1">
    <nc r="K57">
      <v>80131500</v>
    </nc>
    <odxf>
      <border outline="0">
        <top/>
      </border>
    </odxf>
    <ndxf>
      <border outline="0">
        <top style="thin">
          <color indexed="64"/>
        </top>
      </border>
    </ndxf>
  </rcc>
  <rcc rId="30516" sId="1">
    <nc r="J58" t="inlineStr">
      <is>
        <t>Alquiler y arrendamiento de propiedades o
edificaciones</t>
      </is>
    </nc>
  </rcc>
  <rcc rId="30517" sId="1" odxf="1" dxf="1">
    <nc r="K58">
      <v>80131500</v>
    </nc>
    <odxf>
      <border outline="0">
        <top/>
      </border>
    </odxf>
    <ndxf>
      <border outline="0">
        <top style="thin">
          <color indexed="64"/>
        </top>
      </border>
    </ndxf>
  </rcc>
  <rcc rId="30518" sId="1">
    <nc r="J59" t="inlineStr">
      <is>
        <t>Alquiler y arrendamiento de propiedades o
edificaciones</t>
      </is>
    </nc>
  </rcc>
  <rcc rId="30519" sId="1" odxf="1" dxf="1">
    <nc r="K59">
      <v>80131500</v>
    </nc>
    <odxf>
      <border outline="0">
        <top/>
      </border>
    </odxf>
    <ndxf>
      <border outline="0">
        <top style="thin">
          <color indexed="64"/>
        </top>
      </border>
    </ndxf>
  </rcc>
  <rcc rId="30520" sId="1">
    <nc r="J60" t="inlineStr">
      <is>
        <t>Alquiler y arrendamiento de propiedades o
edificaciones</t>
      </is>
    </nc>
  </rcc>
  <rcc rId="30521" sId="1" odxf="1" dxf="1">
    <nc r="K60">
      <v>80131500</v>
    </nc>
    <odxf>
      <border outline="0">
        <top/>
      </border>
    </odxf>
    <ndxf>
      <border outline="0">
        <top style="thin">
          <color indexed="64"/>
        </top>
      </border>
    </ndxf>
  </rcc>
  <rfmt sheetId="1" sqref="W56" start="0" length="0">
    <dxf>
      <numFmt numFmtId="171" formatCode="_(&quot;$&quot;\ * #,##0_);_(&quot;$&quot;\ * \(#,##0\);_(&quot;$&quot;\ * &quot;-&quot;??_);_(@_)"/>
    </dxf>
  </rfmt>
  <rcc rId="30522" sId="1">
    <nc r="M60" t="inlineStr">
      <is>
        <t>ENERO</t>
      </is>
    </nc>
  </rcc>
  <rcc rId="30523" sId="1">
    <nc r="N60" t="inlineStr">
      <is>
        <t>11 MESES Y 21 DÍAS</t>
      </is>
    </nc>
  </rcc>
  <rcc rId="30524" sId="1">
    <nc r="O60" t="inlineStr">
      <is>
        <t xml:space="preserve">DIRECTA </t>
      </is>
    </nc>
  </rcc>
  <rcc rId="30525" sId="1">
    <nc r="P60" t="inlineStr">
      <is>
        <t xml:space="preserve">RECURSOS CORRIENTES </t>
      </is>
    </nc>
  </rcc>
  <rfmt sheetId="1" sqref="L60">
    <dxf>
      <fill>
        <patternFill patternType="solid">
          <bgColor rgb="FFFF66CC"/>
        </patternFill>
      </fill>
    </dxf>
  </rfmt>
  <rcc rId="30526" sId="1" numFmtId="34">
    <oc r="Q55">
      <v>3982170534</v>
    </oc>
    <nc r="Q55">
      <v>3275707854</v>
    </nc>
  </rcc>
  <rcc rId="30527" sId="1">
    <nc r="Q63">
      <f>SUM(Q62)</f>
    </nc>
  </rcc>
  <rcc rId="30528" sId="1" numFmtId="34">
    <nc r="P63">
      <v>658144164</v>
    </nc>
  </rcc>
  <rcc rId="30529" sId="1">
    <nc r="O63">
      <f>+P63-Q63</f>
    </nc>
  </rcc>
  <rcc rId="30530" sId="1">
    <nc r="Q70">
      <f>SUM(Q64:Q69)</f>
    </nc>
  </rcc>
  <rcc rId="30531" sId="1" numFmtId="34">
    <nc r="P70">
      <v>354412000</v>
    </nc>
  </rcc>
  <rcc rId="30532" sId="1">
    <nc r="O70">
      <f>+P70-+Q70</f>
    </nc>
  </rcc>
  <rfmt sheetId="1" sqref="A72" start="0" length="0">
    <dxf>
      <fill>
        <patternFill>
          <bgColor theme="6" tint="0.39997558519241921"/>
        </patternFill>
      </fill>
    </dxf>
  </rfmt>
  <rfmt sheetId="1" sqref="B72" start="0" length="0">
    <dxf>
      <fill>
        <patternFill>
          <bgColor theme="6" tint="0.39997558519241921"/>
        </patternFill>
      </fill>
      <border outline="0">
        <left/>
        <right/>
        <top/>
        <bottom/>
      </border>
    </dxf>
  </rfmt>
  <rfmt sheetId="1" sqref="C72" start="0" length="0">
    <dxf>
      <fill>
        <patternFill>
          <bgColor theme="6" tint="0.39997558519241921"/>
        </patternFill>
      </fill>
      <border outline="0">
        <left/>
        <right/>
        <top/>
        <bottom/>
      </border>
    </dxf>
  </rfmt>
  <rfmt sheetId="1" sqref="D72" start="0" length="0">
    <dxf>
      <fill>
        <patternFill>
          <bgColor theme="6" tint="0.39997558519241921"/>
        </patternFill>
      </fill>
      <border outline="0">
        <left/>
        <right/>
        <top/>
        <bottom/>
      </border>
    </dxf>
  </rfmt>
  <rfmt sheetId="1" sqref="E72" start="0" length="0">
    <dxf>
      <fill>
        <patternFill>
          <bgColor theme="6" tint="0.39997558519241921"/>
        </patternFill>
      </fill>
      <border outline="0">
        <left/>
        <right/>
        <top/>
        <bottom/>
      </border>
    </dxf>
  </rfmt>
  <rfmt sheetId="1" sqref="F72" start="0" length="0">
    <dxf>
      <font>
        <b val="0"/>
        <sz val="10"/>
      </font>
      <fill>
        <patternFill>
          <bgColor theme="6" tint="0.39997558519241921"/>
        </patternFill>
      </fill>
      <protection locked="0"/>
    </dxf>
  </rfmt>
  <rfmt sheetId="1" sqref="G72" start="0" length="0">
    <dxf>
      <font>
        <b val="0"/>
        <sz val="10"/>
      </font>
      <fill>
        <patternFill>
          <bgColor theme="6" tint="0.39997558519241921"/>
        </patternFill>
      </fill>
      <protection locked="0"/>
    </dxf>
  </rfmt>
  <rfmt sheetId="1" sqref="H72" start="0" length="0">
    <dxf>
      <font>
        <b val="0"/>
        <sz val="10"/>
      </font>
      <fill>
        <patternFill>
          <bgColor theme="6" tint="0.39997558519241921"/>
        </patternFill>
      </fill>
      <protection locked="0"/>
    </dxf>
  </rfmt>
  <rfmt sheetId="1" sqref="I72" start="0" length="0">
    <dxf>
      <font>
        <b val="0"/>
        <sz val="10"/>
      </font>
      <fill>
        <patternFill>
          <bgColor theme="6" tint="0.39997558519241921"/>
        </patternFill>
      </fill>
      <protection locked="0"/>
    </dxf>
  </rfmt>
  <rfmt sheetId="1" sqref="J72" start="0" length="0">
    <dxf>
      <font>
        <b val="0"/>
        <sz val="11"/>
        <color theme="1"/>
        <name val="Calibri"/>
        <scheme val="minor"/>
      </font>
      <fill>
        <patternFill>
          <bgColor theme="6" tint="0.39997558519241921"/>
        </patternFill>
      </fill>
      <alignment horizontal="center" vertical="center" readingOrder="0"/>
    </dxf>
  </rfmt>
  <rfmt sheetId="1" sqref="K72" start="0" length="0">
    <dxf>
      <font>
        <b val="0"/>
        <sz val="11"/>
        <color theme="1"/>
        <name val="Calibri"/>
        <scheme val="minor"/>
      </font>
      <numFmt numFmtId="0" formatCode="General"/>
      <fill>
        <patternFill>
          <bgColor theme="6" tint="0.39997558519241921"/>
        </patternFill>
      </fill>
      <alignment horizontal="center" vertical="center" readingOrder="0"/>
      <border outline="0">
        <top/>
      </border>
    </dxf>
  </rfmt>
  <rfmt sheetId="1" s="1" sqref="L72" start="0" length="0">
    <dxf>
      <numFmt numFmtId="0" formatCode="General"/>
      <fill>
        <patternFill>
          <bgColor theme="6" tint="0.39997558519241921"/>
        </patternFill>
      </fill>
    </dxf>
  </rfmt>
  <rfmt sheetId="1" sqref="M72" start="0" length="0">
    <dxf>
      <font>
        <b val="0"/>
        <sz val="10"/>
      </font>
      <fill>
        <patternFill>
          <bgColor theme="6" tint="0.39997558519241921"/>
        </patternFill>
      </fill>
      <alignment vertical="top" readingOrder="0"/>
    </dxf>
  </rfmt>
  <rfmt sheetId="1" sqref="N72" start="0" length="0">
    <dxf>
      <numFmt numFmtId="0" formatCode="General"/>
      <fill>
        <patternFill>
          <bgColor theme="6" tint="0.39997558519241921"/>
        </patternFill>
      </fill>
      <alignment horizontal="center" readingOrder="0"/>
    </dxf>
  </rfmt>
  <rfmt sheetId="1" s="1" sqref="O72" start="0" length="0">
    <dxf>
      <font>
        <b/>
        <sz val="11"/>
        <color theme="0"/>
        <name val="Calibri"/>
        <scheme val="minor"/>
      </font>
      <fill>
        <patternFill>
          <bgColor theme="6" tint="0.39997558519241921"/>
        </patternFill>
      </fill>
      <alignment horizontal="center" vertical="center" readingOrder="0"/>
    </dxf>
  </rfmt>
  <rfmt sheetId="1" sqref="P72" start="0" length="0">
    <dxf>
      <font>
        <b/>
        <color theme="0"/>
      </font>
      <fill>
        <patternFill>
          <bgColor theme="6" tint="0.39997558519241921"/>
        </patternFill>
      </fill>
      <alignment horizontal="center" vertical="center" readingOrder="0"/>
    </dxf>
  </rfmt>
  <rfmt sheetId="1" sqref="Q72" start="0" length="0">
    <dxf>
      <font>
        <b/>
        <sz val="10"/>
        <color theme="0"/>
      </font>
      <fill>
        <patternFill>
          <bgColor theme="6" tint="0.39997558519241921"/>
        </patternFill>
      </fill>
      <alignment horizontal="center" vertical="center" readingOrder="0"/>
    </dxf>
  </rfmt>
  <rfmt sheetId="1" sqref="R72" start="0" length="0">
    <dxf>
      <font>
        <b/>
        <sz val="10"/>
        <color auto="1"/>
      </font>
      <fill>
        <patternFill>
          <bgColor theme="6" tint="0.39997558519241921"/>
        </patternFill>
      </fill>
      <alignment horizontal="center" vertical="center" readingOrder="0"/>
    </dxf>
  </rfmt>
  <rfmt sheetId="1" sqref="S72" start="0" length="0">
    <dxf>
      <font>
        <b/>
        <sz val="10"/>
        <color rgb="FF0070C0"/>
      </font>
      <numFmt numFmtId="167" formatCode="_(&quot;$&quot;\ * #,##0.00_);_(&quot;$&quot;\ * \(#,##0.00\);_(&quot;$&quot;\ * &quot;-&quot;??_);_(@_)"/>
      <fill>
        <patternFill>
          <bgColor theme="6" tint="0.39997558519241921"/>
        </patternFill>
      </fill>
      <alignment horizontal="center" vertical="center" readingOrder="0"/>
    </dxf>
  </rfmt>
  <rfmt sheetId="1" sqref="T72" start="0" length="0">
    <dxf>
      <font>
        <b/>
        <sz val="10"/>
        <color rgb="FF0070C0"/>
      </font>
      <numFmt numFmtId="176" formatCode="_-[$$-240A]\ * #,##0.00_ ;_-[$$-240A]\ * \-#,##0.00\ ;_-[$$-240A]\ * &quot;-&quot;??_ ;_-@_ "/>
      <fill>
        <patternFill>
          <bgColor theme="6" tint="0.39997558519241921"/>
        </patternFill>
      </fill>
      <alignment horizontal="center" vertical="center" readingOrder="0"/>
    </dxf>
  </rfmt>
  <rfmt sheetId="1" sqref="U72" start="0" length="0">
    <dxf>
      <font>
        <b/>
        <sz val="10"/>
        <color rgb="FF0070C0"/>
      </font>
      <numFmt numFmtId="35" formatCode="_-* #,##0.00\ _€_-;\-* #,##0.00\ _€_-;_-* &quot;-&quot;??\ _€_-;_-@_-"/>
      <fill>
        <patternFill>
          <bgColor theme="6" tint="0.39997558519241921"/>
        </patternFill>
      </fill>
      <alignment horizontal="center" vertical="center" readingOrder="0"/>
    </dxf>
  </rfmt>
  <rfmt sheetId="1" sqref="V72" start="0" length="0">
    <dxf>
      <font>
        <sz val="10"/>
      </font>
      <numFmt numFmtId="0" formatCode="General"/>
      <fill>
        <patternFill>
          <bgColor theme="6" tint="0.39997558519241921"/>
        </patternFill>
      </fill>
      <alignment horizontal="center" readingOrder="0"/>
    </dxf>
  </rfmt>
  <rfmt sheetId="1" sqref="W72" start="0" length="0">
    <dxf>
      <font>
        <sz val="10"/>
      </font>
      <numFmt numFmtId="0" formatCode="General"/>
      <fill>
        <patternFill>
          <bgColor theme="6" tint="0.39997558519241921"/>
        </patternFill>
      </fill>
      <alignment horizontal="center" readingOrder="0"/>
    </dxf>
  </rfmt>
  <rfmt sheetId="1" sqref="X72" start="0" length="0">
    <dxf>
      <font>
        <sz val="10"/>
      </font>
      <numFmt numFmtId="0" formatCode="General"/>
      <fill>
        <patternFill>
          <bgColor theme="6" tint="0.39997558519241921"/>
        </patternFill>
      </fill>
    </dxf>
  </rfmt>
  <rfmt sheetId="1" sqref="Y72" start="0" length="0">
    <dxf>
      <font>
        <b val="0"/>
        <sz val="11"/>
        <color theme="1"/>
        <name val="Calibri"/>
        <scheme val="minor"/>
      </font>
      <fill>
        <patternFill>
          <bgColor theme="6" tint="0.39997558519241921"/>
        </patternFill>
      </fill>
    </dxf>
  </rfmt>
  <rfmt sheetId="1" sqref="Z72" start="0" length="0">
    <dxf>
      <font>
        <b val="0"/>
        <sz val="11"/>
        <color theme="1"/>
        <name val="Calibri"/>
        <scheme val="minor"/>
      </font>
      <fill>
        <patternFill>
          <bgColor theme="6" tint="0.39997558519241921"/>
        </patternFill>
      </fill>
      <alignment horizontal="center" readingOrder="0"/>
    </dxf>
  </rfmt>
  <rfmt sheetId="1" sqref="AA72" start="0" length="0">
    <dxf>
      <font>
        <b val="0"/>
        <sz val="11"/>
        <color theme="1"/>
        <name val="Calibri"/>
        <scheme val="minor"/>
      </font>
      <fill>
        <patternFill>
          <bgColor theme="6" tint="0.39997558519241921"/>
        </patternFill>
      </fill>
      <alignment horizontal="center" readingOrder="0"/>
    </dxf>
  </rfmt>
  <rfmt sheetId="1" sqref="AB72" start="0" length="0">
    <dxf>
      <font>
        <sz val="11"/>
        <color theme="1"/>
        <name val="Calibri"/>
        <scheme val="minor"/>
      </font>
      <fill>
        <patternFill>
          <bgColor theme="6" tint="0.39997558519241921"/>
        </patternFill>
      </fill>
      <alignment horizontal="center" vertical="center" readingOrder="0"/>
    </dxf>
  </rfmt>
  <rfmt sheetId="1" sqref="AC72" start="0" length="0">
    <dxf>
      <font>
        <b val="0"/>
        <sz val="10"/>
      </font>
      <fill>
        <patternFill>
          <bgColor theme="6" tint="0.39997558519241921"/>
        </patternFill>
      </fill>
      <alignment horizontal="center" vertical="center" readingOrder="0"/>
    </dxf>
  </rfmt>
  <rfmt sheetId="1" sqref="AD72" start="0" length="0">
    <dxf>
      <font>
        <b val="0"/>
        <sz val="10"/>
      </font>
      <fill>
        <patternFill>
          <bgColor theme="6" tint="0.39997558519241921"/>
        </patternFill>
      </fill>
      <alignment horizontal="center" vertical="center" readingOrder="0"/>
    </dxf>
  </rfmt>
  <rfmt sheetId="1" sqref="AE72" start="0" length="0">
    <dxf>
      <font>
        <b val="0"/>
        <sz val="10"/>
      </font>
      <fill>
        <patternFill>
          <bgColor theme="6" tint="0.39997558519241921"/>
        </patternFill>
      </fill>
      <alignment horizontal="center" vertical="center" readingOrder="0"/>
    </dxf>
  </rfmt>
  <rfmt sheetId="1" sqref="AF72" start="0" length="0">
    <dxf>
      <font>
        <b val="0"/>
        <sz val="10"/>
      </font>
      <fill>
        <patternFill>
          <bgColor theme="6" tint="0.39997558519241921"/>
        </patternFill>
      </fill>
      <alignment horizontal="center" vertical="center" readingOrder="0"/>
    </dxf>
  </rfmt>
  <rfmt sheetId="1" sqref="AG72" start="0" length="0">
    <dxf>
      <font>
        <b val="0"/>
        <sz val="10"/>
      </font>
      <fill>
        <patternFill>
          <bgColor theme="6" tint="0.39997558519241921"/>
        </patternFill>
      </fill>
      <alignment horizontal="center" vertical="center" readingOrder="0"/>
    </dxf>
  </rfmt>
  <rfmt sheetId="1" sqref="AH72" start="0" length="0">
    <dxf>
      <font>
        <b val="0"/>
        <sz val="10"/>
      </font>
      <fill>
        <patternFill>
          <bgColor theme="6" tint="0.39997558519241921"/>
        </patternFill>
      </fill>
      <alignment horizontal="center" vertical="center" readingOrder="0"/>
    </dxf>
  </rfmt>
  <rfmt sheetId="1" sqref="AI72" start="0" length="0">
    <dxf>
      <font>
        <b val="0"/>
        <sz val="10"/>
      </font>
      <fill>
        <patternFill>
          <bgColor theme="6" tint="0.39997558519241921"/>
        </patternFill>
      </fill>
      <alignment horizontal="center" vertical="center" readingOrder="0"/>
    </dxf>
  </rfmt>
  <rfmt sheetId="1" sqref="AJ72" start="0" length="0">
    <dxf>
      <font>
        <b val="0"/>
        <sz val="10"/>
      </font>
      <fill>
        <patternFill>
          <bgColor theme="6" tint="0.39997558519241921"/>
        </patternFill>
      </fill>
      <alignment horizontal="center" vertical="center" readingOrder="0"/>
    </dxf>
  </rfmt>
  <rfmt sheetId="1" sqref="AK72" start="0" length="0">
    <dxf>
      <font>
        <b val="0"/>
        <sz val="10"/>
      </font>
      <fill>
        <patternFill>
          <bgColor theme="6" tint="0.39997558519241921"/>
        </patternFill>
      </fill>
      <alignment horizontal="center" vertical="center" readingOrder="0"/>
    </dxf>
  </rfmt>
  <rfmt sheetId="1" sqref="AL72" start="0" length="0">
    <dxf>
      <font>
        <b val="0"/>
        <sz val="10"/>
      </font>
      <fill>
        <patternFill>
          <bgColor theme="6" tint="0.39997558519241921"/>
        </patternFill>
      </fill>
      <alignment horizontal="center" vertical="center" readingOrder="0"/>
    </dxf>
  </rfmt>
  <rfmt sheetId="1" sqref="AM72" start="0" length="0">
    <dxf>
      <font>
        <b val="0"/>
        <sz val="10"/>
      </font>
      <fill>
        <patternFill>
          <bgColor theme="6" tint="0.39997558519241921"/>
        </patternFill>
      </fill>
      <alignment horizontal="center" vertical="center" readingOrder="0"/>
    </dxf>
  </rfmt>
  <rfmt sheetId="1" sqref="AN72" start="0" length="0">
    <dxf>
      <font>
        <b val="0"/>
        <sz val="10"/>
      </font>
      <fill>
        <patternFill>
          <bgColor theme="6" tint="0.39997558519241921"/>
        </patternFill>
      </fill>
      <alignment horizontal="center" vertical="center" readingOrder="0"/>
    </dxf>
  </rfmt>
  <rcc rId="30533" sId="1">
    <nc r="Q72">
      <f>SUM(Q71)</f>
    </nc>
  </rcc>
  <rcc rId="30534" sId="1" numFmtId="34">
    <nc r="P72">
      <v>16888888</v>
    </nc>
  </rcc>
  <rcc rId="30535" sId="1">
    <nc r="O72">
      <f>+P72-Q72</f>
    </nc>
  </rcc>
  <rcc rId="30536" sId="1" numFmtId="34">
    <oc r="Q73">
      <v>924000000</v>
    </oc>
    <nc r="Q73">
      <v>770000000</v>
    </nc>
  </rcc>
  <rfmt sheetId="1" sqref="A75" start="0" length="0">
    <dxf>
      <font>
        <b val="0"/>
        <sz val="10"/>
        <color auto="1"/>
      </font>
      <fill>
        <patternFill>
          <bgColor theme="6" tint="0.39997558519241921"/>
        </patternFill>
      </fill>
      <protection locked="0"/>
    </dxf>
  </rfmt>
  <rfmt sheetId="1" sqref="B75" start="0" length="0">
    <dxf>
      <font>
        <b val="0"/>
        <i/>
        <sz val="10"/>
        <color auto="1"/>
      </font>
      <numFmt numFmtId="30" formatCode="@"/>
      <fill>
        <patternFill>
          <bgColor theme="6" tint="0.39997558519241921"/>
        </patternFill>
      </fill>
      <alignment wrapText="0" readingOrder="0"/>
      <border outline="0">
        <left/>
        <right/>
        <top/>
        <bottom/>
      </border>
    </dxf>
  </rfmt>
  <rfmt sheetId="1" sqref="C75" start="0" length="0">
    <dxf>
      <font>
        <b val="0"/>
        <i/>
        <sz val="10"/>
        <color auto="1"/>
      </font>
      <numFmt numFmtId="30" formatCode="@"/>
      <fill>
        <patternFill>
          <bgColor theme="6" tint="0.39997558519241921"/>
        </patternFill>
      </fill>
      <alignment wrapText="0" readingOrder="0"/>
      <border outline="0">
        <left/>
        <right/>
        <top/>
        <bottom/>
      </border>
    </dxf>
  </rfmt>
  <rfmt sheetId="1" sqref="D75" start="0" length="0">
    <dxf>
      <font>
        <b val="0"/>
        <i/>
        <sz val="10"/>
        <color auto="1"/>
      </font>
      <numFmt numFmtId="30" formatCode="@"/>
      <fill>
        <patternFill>
          <bgColor theme="6" tint="0.39997558519241921"/>
        </patternFill>
      </fill>
      <alignment wrapText="0" readingOrder="0"/>
      <border outline="0">
        <left/>
        <right/>
        <top/>
        <bottom/>
      </border>
    </dxf>
  </rfmt>
  <rfmt sheetId="1" sqref="E75" start="0" length="0">
    <dxf>
      <font>
        <b val="0"/>
        <i/>
        <sz val="10"/>
        <color auto="1"/>
      </font>
      <numFmt numFmtId="30" formatCode="@"/>
      <fill>
        <patternFill>
          <bgColor theme="6" tint="0.39997558519241921"/>
        </patternFill>
      </fill>
      <alignment wrapText="0" readingOrder="0"/>
      <border outline="0">
        <left/>
        <right/>
        <top/>
        <bottom/>
      </border>
    </dxf>
  </rfmt>
  <rfmt sheetId="1" sqref="F75" start="0" length="0">
    <dxf>
      <font>
        <b val="0"/>
        <sz val="10"/>
      </font>
      <fill>
        <patternFill>
          <bgColor theme="6" tint="0.39997558519241921"/>
        </patternFill>
      </fill>
      <alignment horizontal="general" vertical="top" readingOrder="0"/>
      <protection locked="0"/>
    </dxf>
  </rfmt>
  <rfmt sheetId="1" sqref="G75" start="0" length="0">
    <dxf>
      <font>
        <b val="0"/>
        <sz val="10"/>
      </font>
      <fill>
        <patternFill>
          <bgColor theme="6" tint="0.39997558519241921"/>
        </patternFill>
      </fill>
      <alignment horizontal="general" vertical="top" readingOrder="0"/>
      <protection locked="0"/>
    </dxf>
  </rfmt>
  <rfmt sheetId="1" sqref="H75" start="0" length="0">
    <dxf>
      <font>
        <b val="0"/>
        <sz val="10"/>
      </font>
      <fill>
        <patternFill>
          <bgColor theme="6" tint="0.39997558519241921"/>
        </patternFill>
      </fill>
      <alignment horizontal="general" vertical="top" readingOrder="0"/>
      <protection locked="0"/>
    </dxf>
  </rfmt>
  <rfmt sheetId="1" sqref="I75" start="0" length="0">
    <dxf>
      <font>
        <b val="0"/>
        <sz val="10"/>
      </font>
      <fill>
        <patternFill>
          <bgColor theme="6" tint="0.39997558519241921"/>
        </patternFill>
      </fill>
      <protection locked="0"/>
    </dxf>
  </rfmt>
  <rfmt sheetId="1" sqref="J75" start="0" length="0">
    <dxf>
      <font>
        <b val="0"/>
        <sz val="11"/>
        <color theme="1"/>
        <name val="Calibri"/>
        <scheme val="minor"/>
      </font>
      <fill>
        <patternFill>
          <bgColor theme="6" tint="0.39997558519241921"/>
        </patternFill>
      </fill>
    </dxf>
  </rfmt>
  <rfmt sheetId="1" sqref="K75" start="0" length="0">
    <dxf>
      <font>
        <b val="0"/>
        <sz val="11"/>
        <color theme="1"/>
        <name val="Calibri"/>
        <scheme val="minor"/>
      </font>
      <fill>
        <patternFill>
          <bgColor theme="6" tint="0.39997558519241921"/>
        </patternFill>
      </fill>
      <border outline="0">
        <top/>
      </border>
    </dxf>
  </rfmt>
  <rfmt sheetId="1" s="1" sqref="L75" start="0" length="0">
    <dxf>
      <font>
        <sz val="10"/>
        <color theme="1"/>
        <name val="Calibri"/>
        <scheme val="minor"/>
      </font>
      <numFmt numFmtId="0" formatCode="General"/>
      <fill>
        <patternFill>
          <bgColor theme="6" tint="0.39997558519241921"/>
        </patternFill>
      </fill>
    </dxf>
  </rfmt>
  <rfmt sheetId="1" sqref="M75" start="0" length="0">
    <dxf>
      <font>
        <b val="0"/>
        <sz val="10"/>
      </font>
      <numFmt numFmtId="0" formatCode="General"/>
      <fill>
        <patternFill>
          <bgColor theme="6" tint="0.39997558519241921"/>
        </patternFill>
      </fill>
      <alignment vertical="top" readingOrder="0"/>
    </dxf>
  </rfmt>
  <rfmt sheetId="1" sqref="N75" start="0" length="0">
    <dxf>
      <fill>
        <patternFill>
          <bgColor theme="6" tint="0.39997558519241921"/>
        </patternFill>
      </fill>
      <alignment vertical="top" readingOrder="0"/>
    </dxf>
  </rfmt>
  <rfmt sheetId="1" s="1" sqref="O75" start="0" length="0">
    <dxf>
      <font>
        <b/>
        <sz val="11"/>
        <color theme="0"/>
        <name val="Calibri"/>
        <scheme val="minor"/>
      </font>
      <numFmt numFmtId="167" formatCode="_(&quot;$&quot;\ * #,##0.00_);_(&quot;$&quot;\ * \(#,##0.00\);_(&quot;$&quot;\ * &quot;-&quot;??_);_(@_)"/>
      <fill>
        <patternFill>
          <bgColor theme="6" tint="0.39997558519241921"/>
        </patternFill>
      </fill>
    </dxf>
  </rfmt>
  <rcc rId="30537" sId="1" odxf="1" dxf="1" numFmtId="34">
    <oc r="P75">
      <f>+R75-Q75</f>
    </oc>
    <nc r="P75">
      <v>800000000</v>
    </nc>
    <ndxf>
      <font>
        <b/>
        <color theme="0"/>
      </font>
      <fill>
        <patternFill>
          <bgColor theme="6" tint="0.39997558519241921"/>
        </patternFill>
      </fill>
      <alignment horizontal="center" vertical="center" readingOrder="0"/>
    </ndxf>
  </rcc>
  <rcc rId="30538" sId="1" odxf="1" dxf="1">
    <oc r="Q75">
      <f>SUM(Q73:Q74)</f>
    </oc>
    <nc r="Q75">
      <f>SUM(Q73:Q74)</f>
    </nc>
    <odxf>
      <font>
        <b val="0"/>
        <sz val="10"/>
      </font>
      <fill>
        <patternFill>
          <bgColor rgb="FF92D050"/>
        </patternFill>
      </fill>
    </odxf>
    <ndxf>
      <font>
        <b/>
        <sz val="10"/>
        <color theme="0"/>
      </font>
      <fill>
        <patternFill>
          <bgColor theme="6" tint="0.39997558519241921"/>
        </patternFill>
      </fill>
    </ndxf>
  </rcc>
  <rcc rId="30539" sId="1" odxf="1" dxf="1">
    <oc r="R75">
      <f>+#REF!+R73+#REF!+#REF!+R74</f>
    </oc>
    <nc r="R75"/>
    <ndxf>
      <font>
        <b/>
        <sz val="10"/>
      </font>
      <fill>
        <patternFill>
          <bgColor theme="6" tint="0.39997558519241921"/>
        </patternFill>
      </fill>
    </ndxf>
  </rcc>
  <rfmt sheetId="1" sqref="S75" start="0" length="0">
    <dxf>
      <font>
        <b/>
        <sz val="10"/>
      </font>
      <numFmt numFmtId="167" formatCode="_(&quot;$&quot;\ * #,##0.00_);_(&quot;$&quot;\ * \(#,##0.00\);_(&quot;$&quot;\ * &quot;-&quot;??_);_(@_)"/>
      <fill>
        <patternFill>
          <bgColor theme="6" tint="0.39997558519241921"/>
        </patternFill>
      </fill>
    </dxf>
  </rfmt>
  <rfmt sheetId="1" sqref="T75" start="0" length="0">
    <dxf>
      <font>
        <b/>
        <sz val="10"/>
        <color rgb="FF0070C0"/>
      </font>
      <numFmt numFmtId="176" formatCode="_-[$$-240A]\ * #,##0.00_ ;_-[$$-240A]\ * \-#,##0.00\ ;_-[$$-240A]\ * &quot;-&quot;??_ ;_-@_ "/>
      <fill>
        <patternFill>
          <bgColor theme="6" tint="0.39997558519241921"/>
        </patternFill>
      </fill>
    </dxf>
  </rfmt>
  <rfmt sheetId="1" sqref="U75" start="0" length="0">
    <dxf>
      <font>
        <b/>
        <sz val="10"/>
        <color rgb="FF0070C0"/>
      </font>
      <numFmt numFmtId="35" formatCode="_-* #,##0.00\ _€_-;\-* #,##0.00\ _€_-;_-* &quot;-&quot;??\ _€_-;_-@_-"/>
      <fill>
        <patternFill>
          <bgColor theme="6" tint="0.39997558519241921"/>
        </patternFill>
      </fill>
    </dxf>
  </rfmt>
  <rfmt sheetId="1" sqref="V75" start="0" length="0">
    <dxf>
      <font>
        <sz val="10"/>
      </font>
      <fill>
        <patternFill>
          <bgColor theme="6" tint="0.39997558519241921"/>
        </patternFill>
      </fill>
    </dxf>
  </rfmt>
  <rfmt sheetId="1" sqref="W75" start="0" length="0">
    <dxf>
      <font>
        <sz val="10"/>
      </font>
      <fill>
        <patternFill>
          <bgColor theme="6" tint="0.39997558519241921"/>
        </patternFill>
      </fill>
    </dxf>
  </rfmt>
  <rfmt sheetId="1" sqref="X75" start="0" length="0">
    <dxf>
      <font>
        <sz val="10"/>
      </font>
      <fill>
        <patternFill>
          <bgColor theme="6" tint="0.39997558519241921"/>
        </patternFill>
      </fill>
    </dxf>
  </rfmt>
  <rfmt sheetId="1" sqref="Y75" start="0" length="0">
    <dxf>
      <font>
        <b val="0"/>
        <sz val="11"/>
        <color theme="1"/>
        <name val="Calibri"/>
        <scheme val="minor"/>
      </font>
      <fill>
        <patternFill>
          <bgColor theme="6" tint="0.39997558519241921"/>
        </patternFill>
      </fill>
    </dxf>
  </rfmt>
  <rfmt sheetId="1" sqref="Z75" start="0" length="0">
    <dxf>
      <font>
        <b val="0"/>
        <sz val="11"/>
        <color theme="1"/>
        <name val="Calibri"/>
        <scheme val="minor"/>
      </font>
      <fill>
        <patternFill>
          <bgColor theme="6" tint="0.39997558519241921"/>
        </patternFill>
      </fill>
    </dxf>
  </rfmt>
  <rfmt sheetId="1" sqref="AA75" start="0" length="0">
    <dxf>
      <font>
        <b val="0"/>
        <sz val="11"/>
        <color theme="1"/>
        <name val="Calibri"/>
        <scheme val="minor"/>
      </font>
      <fill>
        <patternFill>
          <bgColor theme="6" tint="0.39997558519241921"/>
        </patternFill>
      </fill>
    </dxf>
  </rfmt>
  <rfmt sheetId="1" sqref="AB75" start="0" length="0">
    <dxf>
      <font>
        <sz val="11"/>
        <color theme="1"/>
        <name val="Calibri"/>
        <scheme val="minor"/>
      </font>
      <fill>
        <patternFill>
          <bgColor theme="6" tint="0.39997558519241921"/>
        </patternFill>
      </fill>
    </dxf>
  </rfmt>
  <rcc rId="30540" sId="1" odxf="1" dxf="1">
    <oc r="AC75">
      <f>+SUM(#REF!)</f>
    </oc>
    <nc r="AC75">
      <f>+SUM(#REF!)</f>
    </nc>
    <odxf>
      <font>
        <b/>
        <sz val="10"/>
      </font>
      <fill>
        <patternFill>
          <bgColor rgb="FF92D050"/>
        </patternFill>
      </fill>
      <alignment horizontal="general" vertical="top" readingOrder="0"/>
    </odxf>
    <ndxf>
      <font>
        <b val="0"/>
        <sz val="10"/>
      </font>
      <fill>
        <patternFill>
          <bgColor theme="6" tint="0.39997558519241921"/>
        </patternFill>
      </fill>
      <alignment horizontal="center" vertical="center" readingOrder="0"/>
    </ndxf>
  </rcc>
  <rcc rId="30541" sId="1" odxf="1" dxf="1">
    <oc r="AD75">
      <f>+SUM(#REF!)</f>
    </oc>
    <nc r="AD75">
      <f>+SUM(#REF!)</f>
    </nc>
    <odxf>
      <font>
        <b/>
        <sz val="10"/>
      </font>
      <fill>
        <patternFill>
          <bgColor rgb="FF92D050"/>
        </patternFill>
      </fill>
      <alignment horizontal="general" vertical="top" readingOrder="0"/>
    </odxf>
    <ndxf>
      <font>
        <b val="0"/>
        <sz val="10"/>
      </font>
      <fill>
        <patternFill>
          <bgColor theme="6" tint="0.39997558519241921"/>
        </patternFill>
      </fill>
      <alignment horizontal="center" vertical="center" readingOrder="0"/>
    </ndxf>
  </rcc>
  <rcc rId="30542" sId="1" odxf="1" dxf="1">
    <oc r="AE75">
      <f>SUM(AE73:AE73)</f>
    </oc>
    <nc r="AE75">
      <f>SUM(AE73:AE73)</f>
    </nc>
    <odxf>
      <font>
        <b/>
        <sz val="10"/>
      </font>
      <fill>
        <patternFill>
          <bgColor rgb="FF92D050"/>
        </patternFill>
      </fill>
    </odxf>
    <ndxf>
      <font>
        <b val="0"/>
        <sz val="10"/>
      </font>
      <fill>
        <patternFill>
          <bgColor theme="6" tint="0.39997558519241921"/>
        </patternFill>
      </fill>
    </ndxf>
  </rcc>
  <rcc rId="30543" sId="1" odxf="1" dxf="1">
    <oc r="AF75">
      <f>SUM(AF73:AF73)</f>
    </oc>
    <nc r="AF75">
      <f>SUM(AF73:AF73)</f>
    </nc>
    <odxf>
      <font>
        <b/>
        <sz val="10"/>
      </font>
      <fill>
        <patternFill>
          <bgColor rgb="FF92D050"/>
        </patternFill>
      </fill>
    </odxf>
    <ndxf>
      <font>
        <b val="0"/>
        <sz val="10"/>
      </font>
      <fill>
        <patternFill>
          <bgColor theme="6" tint="0.39997558519241921"/>
        </patternFill>
      </fill>
    </ndxf>
  </rcc>
  <rcc rId="30544" sId="1" odxf="1" dxf="1">
    <oc r="AG75">
      <f>SUM(AG73:AG73)</f>
    </oc>
    <nc r="AG75">
      <f>SUM(AG73:AG73)</f>
    </nc>
    <odxf>
      <font>
        <b/>
        <sz val="10"/>
      </font>
      <fill>
        <patternFill>
          <bgColor rgb="FF92D050"/>
        </patternFill>
      </fill>
    </odxf>
    <ndxf>
      <font>
        <b val="0"/>
        <sz val="10"/>
      </font>
      <fill>
        <patternFill>
          <bgColor theme="6" tint="0.39997558519241921"/>
        </patternFill>
      </fill>
    </ndxf>
  </rcc>
  <rcc rId="30545" sId="1" odxf="1" dxf="1">
    <oc r="AH75">
      <f>SUM(AH73:AH73)</f>
    </oc>
    <nc r="AH75">
      <f>SUM(AH73:AH73)</f>
    </nc>
    <odxf>
      <font>
        <b/>
        <sz val="10"/>
      </font>
      <fill>
        <patternFill>
          <bgColor rgb="FF92D050"/>
        </patternFill>
      </fill>
    </odxf>
    <ndxf>
      <font>
        <b val="0"/>
        <sz val="10"/>
      </font>
      <fill>
        <patternFill>
          <bgColor theme="6" tint="0.39997558519241921"/>
        </patternFill>
      </fill>
    </ndxf>
  </rcc>
  <rcc rId="30546" sId="1" odxf="1" dxf="1">
    <oc r="AI75">
      <f>SUM(AI73:AI73)</f>
    </oc>
    <nc r="AI75">
      <f>SUM(AI73:AI73)</f>
    </nc>
    <odxf>
      <font>
        <b/>
        <sz val="10"/>
      </font>
      <fill>
        <patternFill>
          <bgColor rgb="FF92D050"/>
        </patternFill>
      </fill>
    </odxf>
    <ndxf>
      <font>
        <b val="0"/>
        <sz val="10"/>
      </font>
      <fill>
        <patternFill>
          <bgColor theme="6" tint="0.39997558519241921"/>
        </patternFill>
      </fill>
    </ndxf>
  </rcc>
  <rcc rId="30547" sId="1" odxf="1" dxf="1">
    <oc r="AJ75">
      <f>SUM(AJ73:AJ73)</f>
    </oc>
    <nc r="AJ75">
      <f>SUM(AJ73:AJ73)</f>
    </nc>
    <odxf>
      <font>
        <b/>
        <sz val="10"/>
      </font>
      <fill>
        <patternFill>
          <bgColor rgb="FF92D050"/>
        </patternFill>
      </fill>
    </odxf>
    <ndxf>
      <font>
        <b val="0"/>
        <sz val="10"/>
      </font>
      <fill>
        <patternFill>
          <bgColor theme="6" tint="0.39997558519241921"/>
        </patternFill>
      </fill>
    </ndxf>
  </rcc>
  <rcc rId="30548" sId="1" odxf="1" dxf="1">
    <oc r="AK75">
      <f>SUM(AK73:AK73)</f>
    </oc>
    <nc r="AK75">
      <f>SUM(AK73:AK73)</f>
    </nc>
    <odxf>
      <font>
        <b/>
        <sz val="10"/>
      </font>
      <fill>
        <patternFill>
          <bgColor rgb="FF92D050"/>
        </patternFill>
      </fill>
    </odxf>
    <ndxf>
      <font>
        <b val="0"/>
        <sz val="10"/>
      </font>
      <fill>
        <patternFill>
          <bgColor theme="6" tint="0.39997558519241921"/>
        </patternFill>
      </fill>
    </ndxf>
  </rcc>
  <rcc rId="30549" sId="1" odxf="1" dxf="1">
    <oc r="AL75">
      <f>SUM(AL73:AL73)</f>
    </oc>
    <nc r="AL75">
      <f>SUM(AL73:AL73)</f>
    </nc>
    <odxf>
      <font>
        <b/>
        <sz val="10"/>
      </font>
      <fill>
        <patternFill>
          <bgColor rgb="FF92D050"/>
        </patternFill>
      </fill>
    </odxf>
    <ndxf>
      <font>
        <b val="0"/>
        <sz val="10"/>
      </font>
      <fill>
        <patternFill>
          <bgColor theme="6" tint="0.39997558519241921"/>
        </patternFill>
      </fill>
    </ndxf>
  </rcc>
  <rcc rId="30550" sId="1" odxf="1" dxf="1">
    <oc r="AM75">
      <f>SUM(AM73:AM73)</f>
    </oc>
    <nc r="AM75">
      <f>SUM(AM73:AM73)</f>
    </nc>
    <odxf>
      <font>
        <b/>
        <sz val="10"/>
      </font>
      <fill>
        <patternFill>
          <bgColor rgb="FF92D050"/>
        </patternFill>
      </fill>
    </odxf>
    <ndxf>
      <font>
        <b val="0"/>
        <sz val="10"/>
      </font>
      <fill>
        <patternFill>
          <bgColor theme="6" tint="0.39997558519241921"/>
        </patternFill>
      </fill>
    </ndxf>
  </rcc>
  <rcc rId="30551" sId="1" odxf="1" dxf="1">
    <oc r="AN75">
      <f>SUM(AN70:AN70)</f>
    </oc>
    <nc r="AN75">
      <f>SUM(AN70:AN70)</f>
    </nc>
    <odxf>
      <font>
        <b/>
        <sz val="10"/>
      </font>
      <fill>
        <patternFill>
          <bgColor rgb="FF92D050"/>
        </patternFill>
      </fill>
    </odxf>
    <ndxf>
      <font>
        <b val="0"/>
        <sz val="10"/>
      </font>
      <fill>
        <patternFill>
          <bgColor theme="6" tint="0.39997558519241921"/>
        </patternFill>
      </fill>
    </ndxf>
  </rcc>
  <rcc rId="30552" sId="1">
    <nc r="O75">
      <f>+P75-Q75</f>
    </nc>
  </rcc>
  <rfmt sheetId="1" sqref="A77" start="0" length="0">
    <dxf>
      <font>
        <b val="0"/>
        <sz val="10"/>
        <color auto="1"/>
      </font>
      <fill>
        <patternFill>
          <bgColor theme="6" tint="0.39997558519241921"/>
        </patternFill>
      </fill>
      <protection locked="0"/>
    </dxf>
  </rfmt>
  <rfmt sheetId="1" sqref="B77" start="0" length="0">
    <dxf>
      <font>
        <b val="0"/>
        <i/>
        <sz val="10"/>
        <color auto="1"/>
      </font>
      <numFmt numFmtId="30" formatCode="@"/>
      <fill>
        <patternFill>
          <bgColor theme="6" tint="0.39997558519241921"/>
        </patternFill>
      </fill>
      <alignment wrapText="0" readingOrder="0"/>
      <border outline="0">
        <left/>
        <right/>
        <top/>
        <bottom/>
      </border>
    </dxf>
  </rfmt>
  <rfmt sheetId="1" sqref="C77" start="0" length="0">
    <dxf>
      <font>
        <b val="0"/>
        <i/>
        <sz val="10"/>
        <color auto="1"/>
      </font>
      <numFmt numFmtId="30" formatCode="@"/>
      <fill>
        <patternFill>
          <bgColor theme="6" tint="0.39997558519241921"/>
        </patternFill>
      </fill>
      <alignment wrapText="0" readingOrder="0"/>
      <border outline="0">
        <left/>
        <right/>
        <top/>
        <bottom/>
      </border>
    </dxf>
  </rfmt>
  <rfmt sheetId="1" sqref="D77" start="0" length="0">
    <dxf>
      <font>
        <b val="0"/>
        <i/>
        <sz val="10"/>
        <color auto="1"/>
      </font>
      <numFmt numFmtId="30" formatCode="@"/>
      <fill>
        <patternFill>
          <bgColor theme="6" tint="0.39997558519241921"/>
        </patternFill>
      </fill>
      <alignment wrapText="0" readingOrder="0"/>
      <border outline="0">
        <left/>
        <right/>
        <top/>
        <bottom/>
      </border>
    </dxf>
  </rfmt>
  <rfmt sheetId="1" sqref="E77" start="0" length="0">
    <dxf>
      <font>
        <b val="0"/>
        <i/>
        <sz val="10"/>
        <color auto="1"/>
      </font>
      <numFmt numFmtId="30" formatCode="@"/>
      <fill>
        <patternFill>
          <bgColor theme="6" tint="0.39997558519241921"/>
        </patternFill>
      </fill>
      <alignment wrapText="0" readingOrder="0"/>
      <border outline="0">
        <left/>
        <right/>
        <top/>
        <bottom/>
      </border>
    </dxf>
  </rfmt>
  <rfmt sheetId="1" sqref="F77" start="0" length="0">
    <dxf>
      <font>
        <b val="0"/>
        <sz val="10"/>
      </font>
      <fill>
        <patternFill>
          <bgColor theme="6" tint="0.39997558519241921"/>
        </patternFill>
      </fill>
      <alignment horizontal="general" vertical="top" readingOrder="0"/>
      <protection locked="0"/>
    </dxf>
  </rfmt>
  <rfmt sheetId="1" sqref="G77" start="0" length="0">
    <dxf>
      <font>
        <b val="0"/>
        <sz val="10"/>
      </font>
      <fill>
        <patternFill>
          <bgColor theme="6" tint="0.39997558519241921"/>
        </patternFill>
      </fill>
      <alignment horizontal="general" vertical="top" readingOrder="0"/>
      <protection locked="0"/>
    </dxf>
  </rfmt>
  <rfmt sheetId="1" sqref="H77" start="0" length="0">
    <dxf>
      <font>
        <b val="0"/>
        <sz val="10"/>
      </font>
      <fill>
        <patternFill>
          <bgColor theme="6" tint="0.39997558519241921"/>
        </patternFill>
      </fill>
      <alignment horizontal="general" vertical="top" readingOrder="0"/>
      <protection locked="0"/>
    </dxf>
  </rfmt>
  <rfmt sheetId="1" sqref="I77" start="0" length="0">
    <dxf>
      <font>
        <b val="0"/>
        <sz val="10"/>
      </font>
      <fill>
        <patternFill>
          <bgColor theme="6" tint="0.39997558519241921"/>
        </patternFill>
      </fill>
      <protection locked="0"/>
    </dxf>
  </rfmt>
  <rfmt sheetId="1" sqref="J77" start="0" length="0">
    <dxf>
      <font>
        <b val="0"/>
        <sz val="11"/>
        <color theme="1"/>
        <name val="Calibri"/>
        <scheme val="minor"/>
      </font>
      <fill>
        <patternFill>
          <bgColor theme="6" tint="0.39997558519241921"/>
        </patternFill>
      </fill>
    </dxf>
  </rfmt>
  <rfmt sheetId="1" sqref="K77" start="0" length="0">
    <dxf>
      <font>
        <b val="0"/>
        <sz val="11"/>
        <color theme="1"/>
        <name val="Calibri"/>
        <scheme val="minor"/>
      </font>
      <fill>
        <patternFill>
          <bgColor theme="6" tint="0.39997558519241921"/>
        </patternFill>
      </fill>
      <border outline="0">
        <top/>
      </border>
    </dxf>
  </rfmt>
  <rfmt sheetId="1" s="1" sqref="L77" start="0" length="0">
    <dxf>
      <font>
        <sz val="10"/>
        <color theme="1"/>
        <name val="Calibri"/>
        <scheme val="minor"/>
      </font>
      <numFmt numFmtId="0" formatCode="General"/>
      <fill>
        <patternFill>
          <bgColor theme="6" tint="0.39997558519241921"/>
        </patternFill>
      </fill>
    </dxf>
  </rfmt>
  <rfmt sheetId="1" sqref="M77" start="0" length="0">
    <dxf>
      <font>
        <b val="0"/>
        <sz val="10"/>
      </font>
      <numFmt numFmtId="0" formatCode="General"/>
      <fill>
        <patternFill>
          <bgColor theme="6" tint="0.39997558519241921"/>
        </patternFill>
      </fill>
      <alignment vertical="top" readingOrder="0"/>
    </dxf>
  </rfmt>
  <rfmt sheetId="1" sqref="N77" start="0" length="0">
    <dxf>
      <font>
        <b val="0"/>
        <sz val="10"/>
      </font>
      <fill>
        <patternFill>
          <bgColor theme="6" tint="0.39997558519241921"/>
        </patternFill>
      </fill>
      <alignment vertical="top" readingOrder="0"/>
    </dxf>
  </rfmt>
  <rfmt sheetId="1" s="1" sqref="O77" start="0" length="0">
    <dxf>
      <font>
        <sz val="11"/>
        <color theme="0"/>
        <name val="Calibri"/>
        <scheme val="minor"/>
      </font>
      <numFmt numFmtId="167" formatCode="_(&quot;$&quot;\ * #,##0.00_);_(&quot;$&quot;\ * \(#,##0.00\);_(&quot;$&quot;\ * &quot;-&quot;??_);_(@_)"/>
      <fill>
        <patternFill>
          <bgColor theme="6" tint="0.39997558519241921"/>
        </patternFill>
      </fill>
    </dxf>
  </rfmt>
  <rfmt sheetId="1" sqref="P77" start="0" length="0">
    <dxf>
      <font>
        <color theme="0"/>
      </font>
      <fill>
        <patternFill>
          <bgColor theme="6" tint="0.39997558519241921"/>
        </patternFill>
      </fill>
      <alignment horizontal="center" vertical="center" readingOrder="0"/>
    </dxf>
  </rfmt>
  <rfmt sheetId="1" sqref="Q77" start="0" length="0">
    <dxf>
      <font>
        <b/>
        <sz val="10"/>
        <color theme="0"/>
      </font>
      <fill>
        <patternFill>
          <bgColor theme="6" tint="0.39997558519241921"/>
        </patternFill>
      </fill>
    </dxf>
  </rfmt>
  <rfmt sheetId="1" sqref="R77" start="0" length="0">
    <dxf>
      <font>
        <b/>
        <sz val="10"/>
      </font>
      <fill>
        <patternFill>
          <bgColor theme="6" tint="0.39997558519241921"/>
        </patternFill>
      </fill>
    </dxf>
  </rfmt>
  <rfmt sheetId="1" sqref="S77" start="0" length="0">
    <dxf>
      <font>
        <sz val="10"/>
      </font>
      <numFmt numFmtId="167" formatCode="_(&quot;$&quot;\ * #,##0.00_);_(&quot;$&quot;\ * \(#,##0.00\);_(&quot;$&quot;\ * &quot;-&quot;??_);_(@_)"/>
      <fill>
        <patternFill>
          <bgColor theme="6" tint="0.39997558519241921"/>
        </patternFill>
      </fill>
    </dxf>
  </rfmt>
  <rfmt sheetId="1" sqref="T77" start="0" length="0">
    <dxf>
      <font>
        <sz val="10"/>
        <color rgb="FF0070C0"/>
      </font>
      <numFmt numFmtId="176" formatCode="_-[$$-240A]\ * #,##0.00_ ;_-[$$-240A]\ * \-#,##0.00\ ;_-[$$-240A]\ * &quot;-&quot;??_ ;_-@_ "/>
      <fill>
        <patternFill>
          <bgColor theme="6" tint="0.39997558519241921"/>
        </patternFill>
      </fill>
    </dxf>
  </rfmt>
  <rfmt sheetId="1" sqref="U77" start="0" length="0">
    <dxf>
      <font>
        <sz val="10"/>
        <color rgb="FF0070C0"/>
      </font>
      <numFmt numFmtId="35" formatCode="_-* #,##0.00\ _€_-;\-* #,##0.00\ _€_-;_-* &quot;-&quot;??\ _€_-;_-@_-"/>
      <fill>
        <patternFill>
          <bgColor theme="6" tint="0.39997558519241921"/>
        </patternFill>
      </fill>
    </dxf>
  </rfmt>
  <rfmt sheetId="1" sqref="V77" start="0" length="0">
    <dxf>
      <font>
        <sz val="10"/>
      </font>
      <fill>
        <patternFill>
          <bgColor theme="6" tint="0.39997558519241921"/>
        </patternFill>
      </fill>
    </dxf>
  </rfmt>
  <rfmt sheetId="1" sqref="W77" start="0" length="0">
    <dxf>
      <font>
        <sz val="10"/>
      </font>
      <fill>
        <patternFill>
          <bgColor theme="6" tint="0.39997558519241921"/>
        </patternFill>
      </fill>
    </dxf>
  </rfmt>
  <rfmt sheetId="1" sqref="X77" start="0" length="0">
    <dxf>
      <font>
        <sz val="10"/>
      </font>
      <fill>
        <patternFill>
          <bgColor theme="6" tint="0.39997558519241921"/>
        </patternFill>
      </fill>
    </dxf>
  </rfmt>
  <rfmt sheetId="1" sqref="Y77" start="0" length="0">
    <dxf>
      <font>
        <b val="0"/>
        <sz val="11"/>
        <color theme="1"/>
        <name val="Calibri"/>
        <scheme val="minor"/>
      </font>
      <fill>
        <patternFill>
          <bgColor theme="6" tint="0.39997558519241921"/>
        </patternFill>
      </fill>
    </dxf>
  </rfmt>
  <rfmt sheetId="1" sqref="Z77" start="0" length="0">
    <dxf>
      <font>
        <b val="0"/>
        <sz val="11"/>
        <color theme="1"/>
        <name val="Calibri"/>
        <scheme val="minor"/>
      </font>
      <fill>
        <patternFill>
          <bgColor theme="6" tint="0.39997558519241921"/>
        </patternFill>
      </fill>
    </dxf>
  </rfmt>
  <rfmt sheetId="1" sqref="AA77" start="0" length="0">
    <dxf>
      <font>
        <b val="0"/>
        <sz val="11"/>
        <color theme="1"/>
        <name val="Calibri"/>
        <scheme val="minor"/>
      </font>
      <fill>
        <patternFill>
          <bgColor theme="6" tint="0.39997558519241921"/>
        </patternFill>
      </fill>
    </dxf>
  </rfmt>
  <rfmt sheetId="1" sqref="AB77" start="0" length="0">
    <dxf>
      <font>
        <sz val="11"/>
        <color theme="1"/>
        <name val="Calibri"/>
        <scheme val="minor"/>
      </font>
      <fill>
        <patternFill>
          <bgColor theme="6" tint="0.39997558519241921"/>
        </patternFill>
      </fill>
    </dxf>
  </rfmt>
  <rfmt sheetId="1" sqref="AC77" start="0" length="0">
    <dxf>
      <font>
        <b val="0"/>
        <sz val="10"/>
      </font>
      <fill>
        <patternFill>
          <bgColor theme="6" tint="0.39997558519241921"/>
        </patternFill>
      </fill>
      <alignment horizontal="center" vertical="center" readingOrder="0"/>
    </dxf>
  </rfmt>
  <rfmt sheetId="1" sqref="AD77" start="0" length="0">
    <dxf>
      <font>
        <b val="0"/>
        <sz val="10"/>
      </font>
      <fill>
        <patternFill>
          <bgColor theme="6" tint="0.39997558519241921"/>
        </patternFill>
      </fill>
      <alignment horizontal="center" vertical="center" readingOrder="0"/>
    </dxf>
  </rfmt>
  <rfmt sheetId="1" sqref="AE77" start="0" length="0">
    <dxf>
      <font>
        <b val="0"/>
        <sz val="10"/>
      </font>
      <fill>
        <patternFill>
          <bgColor theme="6" tint="0.39997558519241921"/>
        </patternFill>
      </fill>
    </dxf>
  </rfmt>
  <rfmt sheetId="1" sqref="AF77" start="0" length="0">
    <dxf>
      <font>
        <b val="0"/>
        <sz val="10"/>
      </font>
      <fill>
        <patternFill>
          <bgColor theme="6" tint="0.39997558519241921"/>
        </patternFill>
      </fill>
    </dxf>
  </rfmt>
  <rfmt sheetId="1" sqref="AG77" start="0" length="0">
    <dxf>
      <font>
        <b val="0"/>
        <sz val="10"/>
      </font>
      <fill>
        <patternFill>
          <bgColor theme="6" tint="0.39997558519241921"/>
        </patternFill>
      </fill>
    </dxf>
  </rfmt>
  <rfmt sheetId="1" sqref="AH77" start="0" length="0">
    <dxf>
      <font>
        <b val="0"/>
        <sz val="10"/>
      </font>
      <fill>
        <patternFill>
          <bgColor theme="6" tint="0.39997558519241921"/>
        </patternFill>
      </fill>
    </dxf>
  </rfmt>
  <rfmt sheetId="1" sqref="AI77" start="0" length="0">
    <dxf>
      <font>
        <b val="0"/>
        <sz val="10"/>
      </font>
      <fill>
        <patternFill>
          <bgColor theme="6" tint="0.39997558519241921"/>
        </patternFill>
      </fill>
    </dxf>
  </rfmt>
  <rfmt sheetId="1" sqref="AJ77" start="0" length="0">
    <dxf>
      <font>
        <b val="0"/>
        <sz val="10"/>
      </font>
      <fill>
        <patternFill>
          <bgColor theme="6" tint="0.39997558519241921"/>
        </patternFill>
      </fill>
    </dxf>
  </rfmt>
  <rfmt sheetId="1" sqref="AK77" start="0" length="0">
    <dxf>
      <font>
        <b val="0"/>
        <sz val="10"/>
      </font>
      <fill>
        <patternFill>
          <bgColor theme="6" tint="0.39997558519241921"/>
        </patternFill>
      </fill>
    </dxf>
  </rfmt>
  <rfmt sheetId="1" sqref="AL77" start="0" length="0">
    <dxf>
      <font>
        <b val="0"/>
        <sz val="10"/>
      </font>
      <fill>
        <patternFill>
          <bgColor theme="6" tint="0.39997558519241921"/>
        </patternFill>
      </fill>
    </dxf>
  </rfmt>
  <rfmt sheetId="1" sqref="AM77" start="0" length="0">
    <dxf>
      <font>
        <b val="0"/>
        <sz val="10"/>
      </font>
      <fill>
        <patternFill>
          <bgColor theme="6" tint="0.39997558519241921"/>
        </patternFill>
      </fill>
    </dxf>
  </rfmt>
  <rfmt sheetId="1" sqref="AN77" start="0" length="0">
    <dxf>
      <font>
        <b val="0"/>
        <sz val="10"/>
      </font>
      <fill>
        <patternFill>
          <bgColor theme="6" tint="0.39997558519241921"/>
        </patternFill>
      </fill>
    </dxf>
  </rfmt>
  <rcc rId="30553" sId="1">
    <oc r="R77">
      <f>SUM(#REF!)</f>
    </oc>
    <nc r="R77"/>
  </rcc>
  <rcc rId="30554" sId="1">
    <nc r="Q77">
      <f>SUM(Q76)</f>
    </nc>
  </rcc>
  <rcc rId="30555" sId="1" numFmtId="34">
    <nc r="P77">
      <v>141038244</v>
    </nc>
  </rcc>
  <rcc rId="30556" sId="1">
    <nc r="O77">
      <f>+P77-Q77</f>
    </nc>
  </rcc>
  <rfmt sheetId="1" sqref="A79" start="0" length="0">
    <dxf>
      <font>
        <sz val="10"/>
        <color auto="1"/>
      </font>
      <numFmt numFmtId="0" formatCode="General"/>
      <fill>
        <patternFill>
          <bgColor theme="6" tint="0.39997558519241921"/>
        </patternFill>
      </fill>
      <alignment wrapText="1" readingOrder="0"/>
      <protection locked="0"/>
    </dxf>
  </rfmt>
  <rfmt sheetId="1" sqref="B79" start="0" length="0">
    <dxf>
      <font>
        <i/>
        <sz val="10"/>
        <color auto="1"/>
      </font>
      <fill>
        <patternFill>
          <bgColor theme="6" tint="0.39997558519241921"/>
        </patternFill>
      </fill>
      <border outline="0">
        <left/>
        <right/>
        <top/>
        <bottom/>
      </border>
    </dxf>
  </rfmt>
  <rfmt sheetId="1" sqref="C79" start="0" length="0">
    <dxf>
      <font>
        <b val="0"/>
        <i/>
        <sz val="10"/>
        <color auto="1"/>
      </font>
      <numFmt numFmtId="30" formatCode="@"/>
      <fill>
        <patternFill>
          <bgColor theme="6" tint="0.39997558519241921"/>
        </patternFill>
      </fill>
      <alignment wrapText="0" readingOrder="0"/>
      <border outline="0">
        <left/>
        <right/>
        <top/>
        <bottom/>
      </border>
    </dxf>
  </rfmt>
  <rfmt sheetId="1" sqref="D79" start="0" length="0">
    <dxf>
      <font>
        <b val="0"/>
        <i/>
        <sz val="10"/>
        <color auto="1"/>
      </font>
      <numFmt numFmtId="30" formatCode="@"/>
      <fill>
        <patternFill>
          <bgColor theme="6" tint="0.39997558519241921"/>
        </patternFill>
      </fill>
      <alignment wrapText="0" readingOrder="0"/>
      <border outline="0">
        <left/>
        <right/>
        <top/>
        <bottom/>
      </border>
    </dxf>
  </rfmt>
  <rfmt sheetId="1" sqref="E79" start="0" length="0">
    <dxf>
      <font>
        <b val="0"/>
        <i/>
        <sz val="10"/>
        <color auto="1"/>
      </font>
      <numFmt numFmtId="30" formatCode="@"/>
      <fill>
        <patternFill>
          <bgColor theme="6" tint="0.39997558519241921"/>
        </patternFill>
      </fill>
      <alignment wrapText="0" readingOrder="0"/>
      <border outline="0">
        <left/>
        <right/>
        <top/>
        <bottom/>
      </border>
    </dxf>
  </rfmt>
  <rfmt sheetId="1" sqref="F79" start="0" length="0">
    <dxf>
      <font>
        <b val="0"/>
        <sz val="10"/>
      </font>
      <fill>
        <patternFill>
          <bgColor theme="6" tint="0.39997558519241921"/>
        </patternFill>
      </fill>
      <alignment horizontal="general" vertical="top" readingOrder="0"/>
      <protection locked="0"/>
    </dxf>
  </rfmt>
  <rfmt sheetId="1" sqref="G79" start="0" length="0">
    <dxf>
      <font>
        <b val="0"/>
        <sz val="10"/>
      </font>
      <fill>
        <patternFill>
          <bgColor theme="6" tint="0.39997558519241921"/>
        </patternFill>
      </fill>
      <alignment horizontal="general" vertical="top" readingOrder="0"/>
      <protection locked="0"/>
    </dxf>
  </rfmt>
  <rfmt sheetId="1" sqref="H79" start="0" length="0">
    <dxf>
      <font>
        <b val="0"/>
        <sz val="10"/>
      </font>
      <fill>
        <patternFill>
          <bgColor theme="6" tint="0.39997558519241921"/>
        </patternFill>
      </fill>
      <alignment horizontal="general" vertical="top" readingOrder="0"/>
      <protection locked="0"/>
    </dxf>
  </rfmt>
  <rfmt sheetId="1" sqref="I79" start="0" length="0">
    <dxf>
      <font>
        <b val="0"/>
        <sz val="10"/>
      </font>
      <fill>
        <patternFill>
          <bgColor theme="6" tint="0.39997558519241921"/>
        </patternFill>
      </fill>
      <protection locked="0"/>
    </dxf>
  </rfmt>
  <rfmt sheetId="1" sqref="J79" start="0" length="0">
    <dxf>
      <font>
        <sz val="11"/>
        <color theme="1"/>
        <name val="Calibri"/>
        <scheme val="minor"/>
      </font>
      <fill>
        <patternFill>
          <bgColor theme="6" tint="0.39997558519241921"/>
        </patternFill>
      </fill>
    </dxf>
  </rfmt>
  <rfmt sheetId="1" sqref="K79" start="0" length="0">
    <dxf>
      <font>
        <sz val="11"/>
        <color theme="1"/>
        <name val="Calibri"/>
        <scheme val="minor"/>
      </font>
      <fill>
        <patternFill>
          <bgColor theme="6" tint="0.39997558519241921"/>
        </patternFill>
      </fill>
      <border outline="0">
        <top/>
      </border>
    </dxf>
  </rfmt>
  <rfmt sheetId="1" sqref="L79" start="0" length="0">
    <dxf>
      <numFmt numFmtId="0" formatCode="General"/>
      <fill>
        <patternFill>
          <bgColor theme="6" tint="0.39997558519241921"/>
        </patternFill>
      </fill>
    </dxf>
  </rfmt>
  <rfmt sheetId="1" sqref="M79" start="0" length="0">
    <dxf>
      <font>
        <b val="0"/>
        <sz val="10"/>
      </font>
      <numFmt numFmtId="0" formatCode="General"/>
      <fill>
        <patternFill>
          <bgColor theme="6" tint="0.39997558519241921"/>
        </patternFill>
      </fill>
      <alignment vertical="top" readingOrder="0"/>
    </dxf>
  </rfmt>
  <rfmt sheetId="1" sqref="N79" start="0" length="0">
    <dxf>
      <font>
        <b val="0"/>
        <sz val="10"/>
      </font>
      <fill>
        <patternFill>
          <bgColor theme="6" tint="0.39997558519241921"/>
        </patternFill>
      </fill>
      <alignment vertical="top" readingOrder="0"/>
    </dxf>
  </rfmt>
  <rfmt sheetId="1" s="1" sqref="O79" start="0" length="0">
    <dxf>
      <font>
        <sz val="11"/>
        <color theme="0"/>
        <name val="Calibri"/>
        <scheme val="minor"/>
      </font>
      <numFmt numFmtId="167" formatCode="_(&quot;$&quot;\ * #,##0.00_);_(&quot;$&quot;\ * \(#,##0.00\);_(&quot;$&quot;\ * &quot;-&quot;??_);_(@_)"/>
      <fill>
        <patternFill>
          <bgColor theme="6" tint="0.39997558519241921"/>
        </patternFill>
      </fill>
    </dxf>
  </rfmt>
  <rfmt sheetId="1" s="1" sqref="P79" start="0" length="0">
    <dxf>
      <font>
        <b/>
        <sz val="11"/>
        <color theme="0"/>
        <name val="Calibri"/>
        <scheme val="minor"/>
      </font>
      <numFmt numFmtId="167" formatCode="_(&quot;$&quot;\ * #,##0.00_);_(&quot;$&quot;\ * \(#,##0.00\);_(&quot;$&quot;\ * &quot;-&quot;??_);_(@_)"/>
      <fill>
        <patternFill>
          <bgColor theme="6" tint="0.39997558519241921"/>
        </patternFill>
      </fill>
    </dxf>
  </rfmt>
  <rfmt sheetId="1" sqref="Q79" start="0" length="0">
    <dxf>
      <font>
        <b/>
        <sz val="10"/>
        <color theme="0"/>
      </font>
      <fill>
        <patternFill>
          <bgColor theme="6" tint="0.39997558519241921"/>
        </patternFill>
      </fill>
    </dxf>
  </rfmt>
  <rfmt sheetId="1" sqref="R79" start="0" length="0">
    <dxf>
      <font>
        <b/>
        <sz val="10"/>
      </font>
      <fill>
        <patternFill>
          <bgColor theme="6" tint="0.39997558519241921"/>
        </patternFill>
      </fill>
    </dxf>
  </rfmt>
  <rfmt sheetId="1" sqref="S79" start="0" length="0">
    <dxf>
      <font>
        <b/>
        <sz val="10"/>
      </font>
      <numFmt numFmtId="167" formatCode="_(&quot;$&quot;\ * #,##0.00_);_(&quot;$&quot;\ * \(#,##0.00\);_(&quot;$&quot;\ * &quot;-&quot;??_);_(@_)"/>
      <fill>
        <patternFill>
          <bgColor theme="6" tint="0.39997558519241921"/>
        </patternFill>
      </fill>
    </dxf>
  </rfmt>
  <rfmt sheetId="1" sqref="T79" start="0" length="0">
    <dxf>
      <font>
        <sz val="10"/>
        <color rgb="FF0070C0"/>
      </font>
      <numFmt numFmtId="176" formatCode="_-[$$-240A]\ * #,##0.00_ ;_-[$$-240A]\ * \-#,##0.00\ ;_-[$$-240A]\ * &quot;-&quot;??_ ;_-@_ "/>
      <fill>
        <patternFill>
          <bgColor theme="6" tint="0.39997558519241921"/>
        </patternFill>
      </fill>
    </dxf>
  </rfmt>
  <rfmt sheetId="1" sqref="U79" start="0" length="0">
    <dxf>
      <font>
        <sz val="10"/>
        <color rgb="FF0070C0"/>
      </font>
      <numFmt numFmtId="35" formatCode="_-* #,##0.00\ _€_-;\-* #,##0.00\ _€_-;_-* &quot;-&quot;??\ _€_-;_-@_-"/>
      <fill>
        <patternFill>
          <bgColor theme="6" tint="0.39997558519241921"/>
        </patternFill>
      </fill>
    </dxf>
  </rfmt>
  <rfmt sheetId="1" sqref="V79" start="0" length="0">
    <dxf>
      <font>
        <sz val="10"/>
      </font>
      <fill>
        <patternFill>
          <bgColor theme="6" tint="0.39997558519241921"/>
        </patternFill>
      </fill>
    </dxf>
  </rfmt>
  <rfmt sheetId="1" sqref="W79" start="0" length="0">
    <dxf>
      <font>
        <sz val="10"/>
      </font>
      <fill>
        <patternFill>
          <bgColor theme="6" tint="0.39997558519241921"/>
        </patternFill>
      </fill>
    </dxf>
  </rfmt>
  <rfmt sheetId="1" sqref="X79" start="0" length="0">
    <dxf>
      <font>
        <sz val="10"/>
      </font>
      <fill>
        <patternFill>
          <bgColor theme="6" tint="0.39997558519241921"/>
        </patternFill>
      </fill>
    </dxf>
  </rfmt>
  <rfmt sheetId="1" sqref="Y79" start="0" length="0">
    <dxf>
      <font>
        <b val="0"/>
        <sz val="11"/>
        <color theme="1"/>
        <name val="Calibri"/>
        <scheme val="minor"/>
      </font>
      <fill>
        <patternFill>
          <bgColor theme="6" tint="0.39997558519241921"/>
        </patternFill>
      </fill>
    </dxf>
  </rfmt>
  <rfmt sheetId="1" sqref="Z79" start="0" length="0">
    <dxf>
      <font>
        <b val="0"/>
        <sz val="11"/>
        <color theme="1"/>
        <name val="Calibri"/>
        <scheme val="minor"/>
      </font>
      <fill>
        <patternFill>
          <bgColor theme="6" tint="0.39997558519241921"/>
        </patternFill>
      </fill>
    </dxf>
  </rfmt>
  <rfmt sheetId="1" sqref="AA79" start="0" length="0">
    <dxf>
      <font>
        <b val="0"/>
        <sz val="11"/>
        <color theme="1"/>
        <name val="Calibri"/>
        <scheme val="minor"/>
      </font>
      <fill>
        <patternFill>
          <bgColor theme="6" tint="0.39997558519241921"/>
        </patternFill>
      </fill>
    </dxf>
  </rfmt>
  <rfmt sheetId="1" sqref="AB79" start="0" length="0">
    <dxf>
      <font>
        <sz val="11"/>
        <color theme="1"/>
        <name val="Calibri"/>
        <scheme val="minor"/>
      </font>
      <fill>
        <patternFill>
          <bgColor theme="6" tint="0.39997558519241921"/>
        </patternFill>
      </fill>
    </dxf>
  </rfmt>
  <rfmt sheetId="1" sqref="AC79" start="0" length="0">
    <dxf>
      <font>
        <b val="0"/>
        <sz val="10"/>
      </font>
      <fill>
        <patternFill>
          <bgColor theme="6" tint="0.39997558519241921"/>
        </patternFill>
      </fill>
      <alignment horizontal="center" vertical="center" readingOrder="0"/>
    </dxf>
  </rfmt>
  <rfmt sheetId="1" sqref="AD79" start="0" length="0">
    <dxf>
      <font>
        <b val="0"/>
        <sz val="10"/>
      </font>
      <fill>
        <patternFill>
          <bgColor theme="6" tint="0.39997558519241921"/>
        </patternFill>
      </fill>
      <alignment horizontal="center" vertical="center" readingOrder="0"/>
    </dxf>
  </rfmt>
  <rfmt sheetId="1" sqref="AE79" start="0" length="0">
    <dxf>
      <font>
        <b val="0"/>
        <sz val="10"/>
      </font>
      <fill>
        <patternFill>
          <bgColor theme="6" tint="0.39997558519241921"/>
        </patternFill>
      </fill>
    </dxf>
  </rfmt>
  <rfmt sheetId="1" sqref="AF79" start="0" length="0">
    <dxf>
      <font>
        <b val="0"/>
        <sz val="10"/>
      </font>
      <fill>
        <patternFill>
          <bgColor theme="6" tint="0.39997558519241921"/>
        </patternFill>
      </fill>
    </dxf>
  </rfmt>
  <rfmt sheetId="1" sqref="AG79" start="0" length="0">
    <dxf>
      <font>
        <b val="0"/>
        <sz val="10"/>
      </font>
      <fill>
        <patternFill>
          <bgColor theme="6" tint="0.39997558519241921"/>
        </patternFill>
      </fill>
    </dxf>
  </rfmt>
  <rfmt sheetId="1" sqref="AH79" start="0" length="0">
    <dxf>
      <font>
        <b val="0"/>
        <sz val="10"/>
      </font>
      <fill>
        <patternFill>
          <bgColor theme="6" tint="0.39997558519241921"/>
        </patternFill>
      </fill>
    </dxf>
  </rfmt>
  <rfmt sheetId="1" sqref="AI79" start="0" length="0">
    <dxf>
      <font>
        <b val="0"/>
        <sz val="10"/>
      </font>
      <fill>
        <patternFill>
          <bgColor theme="6" tint="0.39997558519241921"/>
        </patternFill>
      </fill>
    </dxf>
  </rfmt>
  <rfmt sheetId="1" sqref="AJ79" start="0" length="0">
    <dxf>
      <font>
        <b val="0"/>
        <sz val="10"/>
      </font>
      <fill>
        <patternFill>
          <bgColor theme="6" tint="0.39997558519241921"/>
        </patternFill>
      </fill>
    </dxf>
  </rfmt>
  <rfmt sheetId="1" sqref="AK79" start="0" length="0">
    <dxf>
      <font>
        <b val="0"/>
        <sz val="10"/>
      </font>
      <fill>
        <patternFill>
          <bgColor theme="6" tint="0.39997558519241921"/>
        </patternFill>
      </fill>
    </dxf>
  </rfmt>
  <rfmt sheetId="1" sqref="AL79" start="0" length="0">
    <dxf>
      <font>
        <b val="0"/>
        <sz val="10"/>
      </font>
      <fill>
        <patternFill>
          <bgColor theme="6" tint="0.39997558519241921"/>
        </patternFill>
      </fill>
    </dxf>
  </rfmt>
  <rfmt sheetId="1" sqref="AM79" start="0" length="0">
    <dxf>
      <font>
        <b val="0"/>
        <sz val="10"/>
      </font>
      <fill>
        <patternFill>
          <bgColor theme="6" tint="0.39997558519241921"/>
        </patternFill>
      </fill>
    </dxf>
  </rfmt>
  <rfmt sheetId="1" sqref="AN79" start="0" length="0">
    <dxf>
      <font>
        <b val="0"/>
        <sz val="10"/>
      </font>
      <fill>
        <patternFill>
          <bgColor theme="6" tint="0.39997558519241921"/>
        </patternFill>
      </fill>
    </dxf>
  </rfmt>
  <rcc rId="30557" sId="1" numFmtId="34">
    <oc r="Q78">
      <v>3500000000</v>
    </oc>
    <nc r="Q78">
      <v>1000000000</v>
    </nc>
  </rcc>
  <rcc rId="30558" sId="1">
    <nc r="Q79">
      <f>SUM(Q78)</f>
    </nc>
  </rcc>
  <rcc rId="30559" sId="1" numFmtId="34">
    <nc r="P79">
      <v>1000000000</v>
    </nc>
  </rcc>
  <rcc rId="30560" sId="1">
    <nc r="O79">
      <f>+P79-Q79</f>
    </nc>
  </rcc>
  <rfmt sheetId="1" sqref="A83" start="0" length="0">
    <dxf>
      <font>
        <sz val="10"/>
      </font>
      <fill>
        <patternFill>
          <bgColor theme="6" tint="0.39997558519241921"/>
        </patternFill>
      </fill>
      <protection locked="0"/>
    </dxf>
  </rfmt>
  <rfmt sheetId="1" sqref="B83" start="0" length="0">
    <dxf>
      <font>
        <i/>
        <sz val="10"/>
        <color auto="1"/>
      </font>
      <numFmt numFmtId="30" formatCode="@"/>
      <fill>
        <patternFill>
          <bgColor theme="6" tint="0.39997558519241921"/>
        </patternFill>
      </fill>
      <alignment wrapText="0" readingOrder="0"/>
      <border outline="0">
        <left/>
        <right/>
        <top/>
        <bottom/>
      </border>
    </dxf>
  </rfmt>
  <rfmt sheetId="1" sqref="C83" start="0" length="0">
    <dxf>
      <font>
        <i/>
        <sz val="10"/>
        <color auto="1"/>
      </font>
      <numFmt numFmtId="30" formatCode="@"/>
      <fill>
        <patternFill>
          <bgColor theme="6" tint="0.39997558519241921"/>
        </patternFill>
      </fill>
      <alignment horizontal="center" wrapText="0" readingOrder="0"/>
      <border outline="0">
        <left/>
        <right/>
        <top/>
        <bottom/>
      </border>
    </dxf>
  </rfmt>
  <rfmt sheetId="1" sqref="D83" start="0" length="0">
    <dxf>
      <font>
        <i/>
        <sz val="10"/>
        <color auto="1"/>
      </font>
      <numFmt numFmtId="30" formatCode="@"/>
      <fill>
        <patternFill>
          <bgColor theme="6" tint="0.39997558519241921"/>
        </patternFill>
      </fill>
      <alignment horizontal="center" wrapText="0" readingOrder="0"/>
      <border outline="0">
        <left/>
        <right/>
        <top/>
        <bottom/>
      </border>
    </dxf>
  </rfmt>
  <rfmt sheetId="1" sqref="E83" start="0" length="0">
    <dxf>
      <font>
        <i/>
        <sz val="10"/>
        <color auto="1"/>
      </font>
      <numFmt numFmtId="30" formatCode="@"/>
      <fill>
        <patternFill>
          <bgColor theme="6" tint="0.39997558519241921"/>
        </patternFill>
      </fill>
      <alignment horizontal="center" wrapText="0" readingOrder="0"/>
      <border outline="0">
        <left/>
        <right/>
        <top/>
        <bottom/>
      </border>
    </dxf>
  </rfmt>
  <rfmt sheetId="1" sqref="F83" start="0" length="0">
    <dxf>
      <fill>
        <patternFill>
          <bgColor theme="6" tint="0.39997558519241921"/>
        </patternFill>
      </fill>
      <protection locked="0"/>
    </dxf>
  </rfmt>
  <rfmt sheetId="1" sqref="G83" start="0" length="0">
    <dxf>
      <fill>
        <patternFill>
          <bgColor theme="6" tint="0.39997558519241921"/>
        </patternFill>
      </fill>
      <protection locked="0"/>
    </dxf>
  </rfmt>
  <rfmt sheetId="1" sqref="H83" start="0" length="0">
    <dxf>
      <fill>
        <patternFill>
          <bgColor theme="6" tint="0.39997558519241921"/>
        </patternFill>
      </fill>
      <protection locked="0"/>
    </dxf>
  </rfmt>
  <rfmt sheetId="1" sqref="I83" start="0" length="0">
    <dxf>
      <fill>
        <patternFill>
          <bgColor theme="6" tint="0.39997558519241921"/>
        </patternFill>
      </fill>
      <protection locked="0"/>
    </dxf>
  </rfmt>
  <rfmt sheetId="1" sqref="J83" start="0" length="0">
    <dxf>
      <font>
        <sz val="11"/>
        <color theme="1"/>
        <name val="Calibri"/>
        <scheme val="minor"/>
      </font>
      <fill>
        <patternFill>
          <bgColor theme="6" tint="0.39997558519241921"/>
        </patternFill>
      </fill>
      <alignment horizontal="center" vertical="center" readingOrder="0"/>
    </dxf>
  </rfmt>
  <rfmt sheetId="1" sqref="K83" start="0" length="0">
    <dxf>
      <font>
        <sz val="11"/>
        <color theme="1"/>
        <name val="Calibri"/>
        <scheme val="minor"/>
      </font>
      <fill>
        <patternFill>
          <bgColor theme="6" tint="0.39997558519241921"/>
        </patternFill>
      </fill>
      <alignment horizontal="center" vertical="center" readingOrder="0"/>
      <border outline="0">
        <top/>
      </border>
    </dxf>
  </rfmt>
  <rfmt sheetId="1" s="1" sqref="L83" start="0" length="0">
    <dxf>
      <numFmt numFmtId="0" formatCode="General"/>
      <fill>
        <patternFill>
          <bgColor theme="6" tint="0.39997558519241921"/>
        </patternFill>
      </fill>
    </dxf>
  </rfmt>
  <rfmt sheetId="1" sqref="M83" start="0" length="0">
    <dxf>
      <fill>
        <patternFill>
          <bgColor theme="6" tint="0.39997558519241921"/>
        </patternFill>
      </fill>
      <alignment vertical="top" readingOrder="0"/>
    </dxf>
  </rfmt>
  <rfmt sheetId="1" sqref="N83" start="0" length="0">
    <dxf>
      <fill>
        <patternFill>
          <bgColor theme="6" tint="0.39997558519241921"/>
        </patternFill>
      </fill>
      <alignment horizontal="center" readingOrder="0"/>
    </dxf>
  </rfmt>
  <rfmt sheetId="1" s="1" sqref="O83" start="0" length="0">
    <dxf>
      <font>
        <b/>
        <sz val="11"/>
        <color theme="0"/>
        <name val="Calibri"/>
        <scheme val="minor"/>
      </font>
      <fill>
        <patternFill>
          <bgColor theme="6" tint="0.39997558519241921"/>
        </patternFill>
      </fill>
      <alignment horizontal="center" vertical="center" readingOrder="0"/>
    </dxf>
  </rfmt>
  <rfmt sheetId="1" sqref="P83" start="0" length="0">
    <dxf>
      <font>
        <b/>
        <color theme="0"/>
      </font>
      <fill>
        <patternFill>
          <bgColor theme="6" tint="0.39997558519241921"/>
        </patternFill>
      </fill>
      <alignment horizontal="center" vertical="center" readingOrder="0"/>
    </dxf>
  </rfmt>
  <rfmt sheetId="1" sqref="Q83" start="0" length="0">
    <dxf>
      <font>
        <b/>
        <color theme="0"/>
      </font>
      <fill>
        <patternFill>
          <bgColor theme="6" tint="0.39997558519241921"/>
        </patternFill>
      </fill>
      <alignment horizontal="center" vertical="center" readingOrder="0"/>
    </dxf>
  </rfmt>
  <rcc rId="30561" sId="1" odxf="1" dxf="1">
    <oc r="R83">
      <f>SUM(#REF!)</f>
    </oc>
    <nc r="R83"/>
    <ndxf>
      <font>
        <b/>
      </font>
      <fill>
        <patternFill>
          <bgColor theme="6" tint="0.39997558519241921"/>
        </patternFill>
      </fill>
      <alignment horizontal="center" vertical="center" readingOrder="0"/>
    </ndxf>
  </rcc>
  <rfmt sheetId="1" sqref="S83" start="0" length="0">
    <dxf>
      <font>
        <b/>
        <sz val="10"/>
      </font>
      <fill>
        <patternFill>
          <bgColor theme="6" tint="0.39997558519241921"/>
        </patternFill>
      </fill>
      <alignment horizontal="center" vertical="center" readingOrder="0"/>
    </dxf>
  </rfmt>
  <rfmt sheetId="1" sqref="T83" start="0" length="0">
    <dxf>
      <font>
        <b/>
        <sz val="10"/>
        <color rgb="FF0070C0"/>
      </font>
      <numFmt numFmtId="176" formatCode="_-[$$-240A]\ * #,##0.00_ ;_-[$$-240A]\ * \-#,##0.00\ ;_-[$$-240A]\ * &quot;-&quot;??_ ;_-@_ "/>
      <fill>
        <patternFill>
          <bgColor theme="6" tint="0.39997558519241921"/>
        </patternFill>
      </fill>
      <alignment horizontal="center" vertical="center" readingOrder="0"/>
    </dxf>
  </rfmt>
  <rfmt sheetId="1" sqref="U83" start="0" length="0">
    <dxf>
      <font>
        <b/>
        <sz val="10"/>
        <color rgb="FF0070C0"/>
      </font>
      <numFmt numFmtId="35" formatCode="_-* #,##0.00\ _€_-;\-* #,##0.00\ _€_-;_-* &quot;-&quot;??\ _€_-;_-@_-"/>
      <fill>
        <patternFill>
          <bgColor theme="6" tint="0.39997558519241921"/>
        </patternFill>
      </fill>
      <alignment horizontal="center" vertical="center" readingOrder="0"/>
    </dxf>
  </rfmt>
  <rfmt sheetId="1" sqref="V83" start="0" length="0">
    <dxf>
      <font>
        <b/>
        <sz val="10"/>
      </font>
      <fill>
        <patternFill>
          <bgColor theme="6" tint="0.39997558519241921"/>
        </patternFill>
      </fill>
      <alignment horizontal="center" readingOrder="0"/>
    </dxf>
  </rfmt>
  <rfmt sheetId="1" sqref="W83" start="0" length="0">
    <dxf>
      <font>
        <b/>
        <sz val="10"/>
      </font>
      <fill>
        <patternFill>
          <bgColor theme="6" tint="0.39997558519241921"/>
        </patternFill>
      </fill>
      <alignment horizontal="center" readingOrder="0"/>
    </dxf>
  </rfmt>
  <rfmt sheetId="1" sqref="X83" start="0" length="0">
    <dxf>
      <font>
        <b/>
        <sz val="10"/>
      </font>
      <fill>
        <patternFill>
          <bgColor theme="6" tint="0.39997558519241921"/>
        </patternFill>
      </fill>
    </dxf>
  </rfmt>
  <rfmt sheetId="1" sqref="Y83" start="0" length="0">
    <dxf>
      <font>
        <sz val="11"/>
        <color theme="1"/>
        <name val="Calibri"/>
        <scheme val="minor"/>
      </font>
      <fill>
        <patternFill>
          <bgColor theme="6" tint="0.39997558519241921"/>
        </patternFill>
      </fill>
    </dxf>
  </rfmt>
  <rfmt sheetId="1" sqref="Z83" start="0" length="0">
    <dxf>
      <font>
        <sz val="11"/>
        <color theme="1"/>
        <name val="Calibri"/>
        <scheme val="minor"/>
      </font>
      <fill>
        <patternFill>
          <bgColor theme="6" tint="0.39997558519241921"/>
        </patternFill>
      </fill>
      <alignment horizontal="center" readingOrder="0"/>
    </dxf>
  </rfmt>
  <rfmt sheetId="1" sqref="AA83" start="0" length="0">
    <dxf>
      <font>
        <sz val="11"/>
        <color theme="1"/>
        <name val="Calibri"/>
        <scheme val="minor"/>
      </font>
      <fill>
        <patternFill>
          <bgColor theme="6" tint="0.39997558519241921"/>
        </patternFill>
      </fill>
      <alignment horizontal="center" readingOrder="0"/>
    </dxf>
  </rfmt>
  <rfmt sheetId="1" sqref="AB83" start="0" length="0">
    <dxf>
      <font>
        <sz val="11"/>
        <color theme="1"/>
        <name val="Calibri"/>
        <scheme val="minor"/>
      </font>
      <fill>
        <patternFill>
          <bgColor theme="6" tint="0.39997558519241921"/>
        </patternFill>
      </fill>
      <alignment horizontal="center" vertical="center" readingOrder="0"/>
    </dxf>
  </rfmt>
  <rfmt sheetId="1" sqref="AC83" start="0" length="0">
    <dxf>
      <font>
        <sz val="10"/>
      </font>
      <fill>
        <patternFill>
          <bgColor theme="6" tint="0.39997558519241921"/>
        </patternFill>
      </fill>
      <alignment horizontal="center" readingOrder="0"/>
    </dxf>
  </rfmt>
  <rfmt sheetId="1" sqref="AD83" start="0" length="0">
    <dxf>
      <font>
        <sz val="10"/>
      </font>
      <fill>
        <patternFill>
          <bgColor theme="6" tint="0.39997558519241921"/>
        </patternFill>
      </fill>
    </dxf>
  </rfmt>
  <rfmt sheetId="1" sqref="AE83" start="0" length="0">
    <dxf>
      <font>
        <sz val="10"/>
      </font>
      <fill>
        <patternFill>
          <bgColor theme="6" tint="0.39997558519241921"/>
        </patternFill>
      </fill>
    </dxf>
  </rfmt>
  <rfmt sheetId="1" sqref="AF83" start="0" length="0">
    <dxf>
      <font>
        <sz val="10"/>
      </font>
      <fill>
        <patternFill>
          <bgColor theme="6" tint="0.39997558519241921"/>
        </patternFill>
      </fill>
    </dxf>
  </rfmt>
  <rfmt sheetId="1" sqref="AG83" start="0" length="0">
    <dxf>
      <font>
        <sz val="10"/>
      </font>
      <fill>
        <patternFill>
          <bgColor theme="6" tint="0.39997558519241921"/>
        </patternFill>
      </fill>
    </dxf>
  </rfmt>
  <rfmt sheetId="1" sqref="AH83" start="0" length="0">
    <dxf>
      <font>
        <sz val="10"/>
      </font>
      <fill>
        <patternFill>
          <bgColor theme="6" tint="0.39997558519241921"/>
        </patternFill>
      </fill>
    </dxf>
  </rfmt>
  <rfmt sheetId="1" sqref="AI83" start="0" length="0">
    <dxf>
      <font>
        <sz val="10"/>
      </font>
      <fill>
        <patternFill>
          <bgColor theme="6" tint="0.39997558519241921"/>
        </patternFill>
      </fill>
    </dxf>
  </rfmt>
  <rfmt sheetId="1" sqref="AJ83" start="0" length="0">
    <dxf>
      <font>
        <sz val="10"/>
      </font>
      <fill>
        <patternFill>
          <bgColor theme="6" tint="0.39997558519241921"/>
        </patternFill>
      </fill>
    </dxf>
  </rfmt>
  <rfmt sheetId="1" sqref="AK83" start="0" length="0">
    <dxf>
      <font>
        <sz val="10"/>
      </font>
      <fill>
        <patternFill>
          <bgColor theme="6" tint="0.39997558519241921"/>
        </patternFill>
      </fill>
    </dxf>
  </rfmt>
  <rfmt sheetId="1" sqref="AL83" start="0" length="0">
    <dxf>
      <font>
        <sz val="10"/>
      </font>
      <fill>
        <patternFill>
          <bgColor theme="6" tint="0.39997558519241921"/>
        </patternFill>
      </fill>
    </dxf>
  </rfmt>
  <rfmt sheetId="1" sqref="AM83" start="0" length="0">
    <dxf>
      <font>
        <sz val="10"/>
      </font>
      <fill>
        <patternFill>
          <bgColor theme="6" tint="0.39997558519241921"/>
        </patternFill>
      </fill>
    </dxf>
  </rfmt>
  <rfmt sheetId="1" sqref="AN83" start="0" length="0">
    <dxf>
      <font>
        <sz val="10"/>
      </font>
      <fill>
        <patternFill>
          <bgColor theme="6" tint="0.39997558519241921"/>
        </patternFill>
      </fill>
      <alignment vertical="center" readingOrder="0"/>
      <protection locked="1"/>
    </dxf>
  </rfmt>
  <rcc rId="30562" sId="1">
    <nc r="Q83">
      <f>SUM(Q80:Q82)</f>
    </nc>
  </rcc>
  <rcc rId="30563" sId="1" numFmtId="34">
    <nc r="P83">
      <v>621562279</v>
    </nc>
  </rcc>
  <rcc rId="30564" sId="1">
    <nc r="O83">
      <f>+P83-Q83</f>
    </nc>
  </rcc>
  <rcc rId="30565" sId="1" numFmtId="34">
    <oc r="Q80">
      <v>300000000</v>
    </oc>
    <nc r="Q80">
      <v>100000000</v>
    </nc>
  </rcc>
  <rcc rId="30566" sId="1" numFmtId="34">
    <oc r="Q82">
      <v>700000000</v>
    </oc>
    <nc r="Q82">
      <v>503848878</v>
    </nc>
  </rcc>
  <rfmt sheetId="1" sqref="A85" start="0" length="0">
    <dxf>
      <font>
        <sz val="10"/>
      </font>
      <fill>
        <patternFill>
          <bgColor theme="6" tint="0.39997558519241921"/>
        </patternFill>
      </fill>
      <protection locked="0"/>
    </dxf>
  </rfmt>
  <rfmt sheetId="1" sqref="B85" start="0" length="0">
    <dxf>
      <font>
        <i/>
        <sz val="10"/>
        <color auto="1"/>
      </font>
      <numFmt numFmtId="30" formatCode="@"/>
      <fill>
        <patternFill>
          <bgColor theme="6" tint="0.39997558519241921"/>
        </patternFill>
      </fill>
      <alignment wrapText="0" readingOrder="0"/>
      <border outline="0">
        <left/>
        <right/>
        <top/>
        <bottom/>
      </border>
    </dxf>
  </rfmt>
  <rfmt sheetId="1" sqref="C85" start="0" length="0">
    <dxf>
      <font>
        <i/>
        <sz val="10"/>
        <color auto="1"/>
      </font>
      <numFmt numFmtId="30" formatCode="@"/>
      <fill>
        <patternFill>
          <bgColor theme="6" tint="0.39997558519241921"/>
        </patternFill>
      </fill>
      <alignment horizontal="center" wrapText="0" readingOrder="0"/>
      <border outline="0">
        <left/>
        <right/>
        <top/>
        <bottom/>
      </border>
    </dxf>
  </rfmt>
  <rfmt sheetId="1" sqref="D85" start="0" length="0">
    <dxf>
      <font>
        <i/>
        <sz val="10"/>
        <color auto="1"/>
      </font>
      <numFmt numFmtId="30" formatCode="@"/>
      <fill>
        <patternFill>
          <bgColor theme="6" tint="0.39997558519241921"/>
        </patternFill>
      </fill>
      <alignment horizontal="center" wrapText="0" readingOrder="0"/>
      <border outline="0">
        <left/>
        <right/>
        <top/>
        <bottom/>
      </border>
    </dxf>
  </rfmt>
  <rfmt sheetId="1" sqref="E85" start="0" length="0">
    <dxf>
      <font>
        <i/>
        <sz val="10"/>
        <color auto="1"/>
      </font>
      <numFmt numFmtId="30" formatCode="@"/>
      <fill>
        <patternFill>
          <bgColor theme="6" tint="0.39997558519241921"/>
        </patternFill>
      </fill>
      <alignment horizontal="center" wrapText="0" readingOrder="0"/>
      <border outline="0">
        <left/>
        <right/>
        <top/>
        <bottom/>
      </border>
    </dxf>
  </rfmt>
  <rfmt sheetId="1" sqref="F85" start="0" length="0">
    <dxf>
      <fill>
        <patternFill>
          <bgColor theme="6" tint="0.39997558519241921"/>
        </patternFill>
      </fill>
      <protection locked="0"/>
    </dxf>
  </rfmt>
  <rfmt sheetId="1" sqref="G85" start="0" length="0">
    <dxf>
      <fill>
        <patternFill>
          <bgColor theme="6" tint="0.39997558519241921"/>
        </patternFill>
      </fill>
      <protection locked="0"/>
    </dxf>
  </rfmt>
  <rfmt sheetId="1" sqref="H85" start="0" length="0">
    <dxf>
      <fill>
        <patternFill>
          <bgColor theme="6" tint="0.39997558519241921"/>
        </patternFill>
      </fill>
      <protection locked="0"/>
    </dxf>
  </rfmt>
  <rfmt sheetId="1" sqref="I85" start="0" length="0">
    <dxf>
      <fill>
        <patternFill>
          <bgColor theme="6" tint="0.39997558519241921"/>
        </patternFill>
      </fill>
      <protection locked="0"/>
    </dxf>
  </rfmt>
  <rfmt sheetId="1" sqref="J85" start="0" length="0">
    <dxf>
      <font>
        <sz val="11"/>
        <color theme="1"/>
        <name val="Calibri"/>
        <scheme val="minor"/>
      </font>
      <fill>
        <patternFill>
          <bgColor theme="6" tint="0.39997558519241921"/>
        </patternFill>
      </fill>
      <alignment horizontal="center" vertical="center" readingOrder="0"/>
    </dxf>
  </rfmt>
  <rfmt sheetId="1" sqref="K85" start="0" length="0">
    <dxf>
      <font>
        <sz val="11"/>
        <color theme="1"/>
        <name val="Calibri"/>
        <scheme val="minor"/>
      </font>
      <fill>
        <patternFill>
          <bgColor theme="6" tint="0.39997558519241921"/>
        </patternFill>
      </fill>
      <alignment horizontal="center" vertical="center" readingOrder="0"/>
      <border outline="0">
        <top/>
      </border>
    </dxf>
  </rfmt>
  <rfmt sheetId="1" s="1" sqref="L85" start="0" length="0">
    <dxf>
      <numFmt numFmtId="0" formatCode="General"/>
      <fill>
        <patternFill>
          <bgColor theme="6" tint="0.39997558519241921"/>
        </patternFill>
      </fill>
    </dxf>
  </rfmt>
  <rfmt sheetId="1" sqref="M85" start="0" length="0">
    <dxf>
      <fill>
        <patternFill>
          <bgColor theme="6" tint="0.39997558519241921"/>
        </patternFill>
      </fill>
      <alignment vertical="top" readingOrder="0"/>
    </dxf>
  </rfmt>
  <rfmt sheetId="1" sqref="N85" start="0" length="0">
    <dxf>
      <fill>
        <patternFill>
          <bgColor theme="6" tint="0.39997558519241921"/>
        </patternFill>
      </fill>
      <alignment horizontal="center" readingOrder="0"/>
    </dxf>
  </rfmt>
  <rfmt sheetId="1" s="1" sqref="O85" start="0" length="0">
    <dxf>
      <font>
        <b/>
        <sz val="11"/>
        <color theme="0"/>
        <name val="Calibri"/>
        <scheme val="minor"/>
      </font>
      <fill>
        <patternFill>
          <bgColor theme="6" tint="0.39997558519241921"/>
        </patternFill>
      </fill>
      <alignment horizontal="center" vertical="center" readingOrder="0"/>
    </dxf>
  </rfmt>
  <rfmt sheetId="1" sqref="P85" start="0" length="0">
    <dxf>
      <font>
        <b/>
        <color theme="0"/>
      </font>
      <fill>
        <patternFill>
          <bgColor theme="6" tint="0.39997558519241921"/>
        </patternFill>
      </fill>
      <alignment horizontal="center" vertical="center" readingOrder="0"/>
    </dxf>
  </rfmt>
  <rfmt sheetId="1" sqref="Q85" start="0" length="0">
    <dxf>
      <font>
        <b/>
        <color theme="0"/>
      </font>
      <fill>
        <patternFill>
          <bgColor theme="6" tint="0.39997558519241921"/>
        </patternFill>
      </fill>
      <alignment horizontal="center" vertical="center" readingOrder="0"/>
    </dxf>
  </rfmt>
  <rfmt sheetId="1" sqref="R85" start="0" length="0">
    <dxf>
      <font>
        <b/>
      </font>
      <fill>
        <patternFill>
          <bgColor theme="6" tint="0.39997558519241921"/>
        </patternFill>
      </fill>
      <alignment horizontal="center" vertical="center" readingOrder="0"/>
    </dxf>
  </rfmt>
  <rfmt sheetId="1" sqref="S85" start="0" length="0">
    <dxf>
      <font>
        <b/>
        <sz val="10"/>
      </font>
      <fill>
        <patternFill>
          <bgColor theme="6" tint="0.39997558519241921"/>
        </patternFill>
      </fill>
      <alignment horizontal="center" vertical="center" readingOrder="0"/>
    </dxf>
  </rfmt>
  <rfmt sheetId="1" sqref="T85" start="0" length="0">
    <dxf>
      <font>
        <b/>
        <sz val="10"/>
        <color rgb="FF0070C0"/>
      </font>
      <numFmt numFmtId="176" formatCode="_-[$$-240A]\ * #,##0.00_ ;_-[$$-240A]\ * \-#,##0.00\ ;_-[$$-240A]\ * &quot;-&quot;??_ ;_-@_ "/>
      <fill>
        <patternFill>
          <bgColor theme="6" tint="0.39997558519241921"/>
        </patternFill>
      </fill>
      <alignment horizontal="center" vertical="center" readingOrder="0"/>
    </dxf>
  </rfmt>
  <rfmt sheetId="1" sqref="U85" start="0" length="0">
    <dxf>
      <font>
        <b/>
        <sz val="10"/>
        <color rgb="FF0070C0"/>
      </font>
      <numFmt numFmtId="35" formatCode="_-* #,##0.00\ _€_-;\-* #,##0.00\ _€_-;_-* &quot;-&quot;??\ _€_-;_-@_-"/>
      <fill>
        <patternFill>
          <bgColor theme="6" tint="0.39997558519241921"/>
        </patternFill>
      </fill>
      <alignment horizontal="center" vertical="center" readingOrder="0"/>
    </dxf>
  </rfmt>
  <rfmt sheetId="1" sqref="V85" start="0" length="0">
    <dxf>
      <font>
        <b/>
        <sz val="10"/>
      </font>
      <fill>
        <patternFill>
          <bgColor theme="6" tint="0.39997558519241921"/>
        </patternFill>
      </fill>
      <alignment horizontal="center" readingOrder="0"/>
    </dxf>
  </rfmt>
  <rfmt sheetId="1" sqref="W85" start="0" length="0">
    <dxf>
      <font>
        <b/>
        <sz val="10"/>
      </font>
      <fill>
        <patternFill>
          <bgColor theme="6" tint="0.39997558519241921"/>
        </patternFill>
      </fill>
      <alignment horizontal="center" readingOrder="0"/>
    </dxf>
  </rfmt>
  <rfmt sheetId="1" sqref="X85" start="0" length="0">
    <dxf>
      <font>
        <b/>
        <sz val="10"/>
      </font>
      <fill>
        <patternFill>
          <bgColor theme="6" tint="0.39997558519241921"/>
        </patternFill>
      </fill>
    </dxf>
  </rfmt>
  <rfmt sheetId="1" sqref="Y85" start="0" length="0">
    <dxf>
      <font>
        <sz val="11"/>
        <color theme="1"/>
        <name val="Calibri"/>
        <scheme val="minor"/>
      </font>
      <fill>
        <patternFill>
          <bgColor theme="6" tint="0.39997558519241921"/>
        </patternFill>
      </fill>
    </dxf>
  </rfmt>
  <rfmt sheetId="1" sqref="Z85" start="0" length="0">
    <dxf>
      <font>
        <sz val="11"/>
        <color theme="1"/>
        <name val="Calibri"/>
        <scheme val="minor"/>
      </font>
      <fill>
        <patternFill>
          <bgColor theme="6" tint="0.39997558519241921"/>
        </patternFill>
      </fill>
      <alignment horizontal="center" readingOrder="0"/>
    </dxf>
  </rfmt>
  <rfmt sheetId="1" sqref="AA85" start="0" length="0">
    <dxf>
      <font>
        <sz val="11"/>
        <color theme="1"/>
        <name val="Calibri"/>
        <scheme val="minor"/>
      </font>
      <fill>
        <patternFill>
          <bgColor theme="6" tint="0.39997558519241921"/>
        </patternFill>
      </fill>
      <alignment horizontal="center" readingOrder="0"/>
    </dxf>
  </rfmt>
  <rfmt sheetId="1" sqref="AB85" start="0" length="0">
    <dxf>
      <font>
        <sz val="11"/>
        <color theme="1"/>
        <name val="Calibri"/>
        <scheme val="minor"/>
      </font>
      <fill>
        <patternFill>
          <bgColor theme="6" tint="0.39997558519241921"/>
        </patternFill>
      </fill>
      <alignment horizontal="center" vertical="center" readingOrder="0"/>
    </dxf>
  </rfmt>
  <rfmt sheetId="1" sqref="AC85" start="0" length="0">
    <dxf>
      <font>
        <sz val="10"/>
      </font>
      <fill>
        <patternFill>
          <bgColor theme="6" tint="0.39997558519241921"/>
        </patternFill>
      </fill>
      <alignment horizontal="center" readingOrder="0"/>
    </dxf>
  </rfmt>
  <rfmt sheetId="1" sqref="AD85" start="0" length="0">
    <dxf>
      <font>
        <sz val="10"/>
      </font>
      <fill>
        <patternFill>
          <bgColor theme="6" tint="0.39997558519241921"/>
        </patternFill>
      </fill>
    </dxf>
  </rfmt>
  <rfmt sheetId="1" sqref="AE85" start="0" length="0">
    <dxf>
      <font>
        <sz val="10"/>
      </font>
      <fill>
        <patternFill>
          <bgColor theme="6" tint="0.39997558519241921"/>
        </patternFill>
      </fill>
    </dxf>
  </rfmt>
  <rfmt sheetId="1" sqref="AF85" start="0" length="0">
    <dxf>
      <font>
        <sz val="10"/>
      </font>
      <fill>
        <patternFill>
          <bgColor theme="6" tint="0.39997558519241921"/>
        </patternFill>
      </fill>
    </dxf>
  </rfmt>
  <rfmt sheetId="1" sqref="AG85" start="0" length="0">
    <dxf>
      <font>
        <sz val="10"/>
      </font>
      <fill>
        <patternFill>
          <bgColor theme="6" tint="0.39997558519241921"/>
        </patternFill>
      </fill>
    </dxf>
  </rfmt>
  <rfmt sheetId="1" sqref="AH85" start="0" length="0">
    <dxf>
      <font>
        <sz val="10"/>
      </font>
      <fill>
        <patternFill>
          <bgColor theme="6" tint="0.39997558519241921"/>
        </patternFill>
      </fill>
    </dxf>
  </rfmt>
  <rfmt sheetId="1" sqref="AI85" start="0" length="0">
    <dxf>
      <font>
        <sz val="10"/>
      </font>
      <fill>
        <patternFill>
          <bgColor theme="6" tint="0.39997558519241921"/>
        </patternFill>
      </fill>
    </dxf>
  </rfmt>
  <rfmt sheetId="1" sqref="AJ85" start="0" length="0">
    <dxf>
      <font>
        <sz val="10"/>
      </font>
      <fill>
        <patternFill>
          <bgColor theme="6" tint="0.39997558519241921"/>
        </patternFill>
      </fill>
    </dxf>
  </rfmt>
  <rfmt sheetId="1" sqref="AK85" start="0" length="0">
    <dxf>
      <font>
        <sz val="10"/>
      </font>
      <fill>
        <patternFill>
          <bgColor theme="6" tint="0.39997558519241921"/>
        </patternFill>
      </fill>
    </dxf>
  </rfmt>
  <rfmt sheetId="1" sqref="AL85" start="0" length="0">
    <dxf>
      <font>
        <sz val="10"/>
      </font>
      <fill>
        <patternFill>
          <bgColor theme="6" tint="0.39997558519241921"/>
        </patternFill>
      </fill>
    </dxf>
  </rfmt>
  <rfmt sheetId="1" sqref="AM85" start="0" length="0">
    <dxf>
      <font>
        <sz val="10"/>
      </font>
      <fill>
        <patternFill>
          <bgColor theme="6" tint="0.39997558519241921"/>
        </patternFill>
      </fill>
    </dxf>
  </rfmt>
  <rfmt sheetId="1" sqref="AN85" start="0" length="0">
    <dxf>
      <font>
        <sz val="10"/>
      </font>
      <fill>
        <patternFill>
          <bgColor theme="6" tint="0.39997558519241921"/>
        </patternFill>
      </fill>
      <alignment vertical="center" readingOrder="0"/>
      <protection locked="1"/>
    </dxf>
  </rfmt>
  <rcc rId="30567" sId="1">
    <nc r="Q85">
      <f>SUM(Q84)</f>
    </nc>
  </rcc>
  <rcc rId="30568" sId="1" numFmtId="34">
    <nc r="P85">
      <v>110000000</v>
    </nc>
  </rcc>
  <rcc rId="30569" sId="1">
    <nc r="O85">
      <f>+P85-Q85</f>
    </nc>
  </rcc>
  <rfmt sheetId="1" sqref="A87" start="0" length="0">
    <dxf>
      <font>
        <sz val="10"/>
      </font>
      <fill>
        <patternFill>
          <bgColor theme="6" tint="0.39997558519241921"/>
        </patternFill>
      </fill>
      <protection locked="0"/>
    </dxf>
  </rfmt>
  <rfmt sheetId="1" sqref="B87" start="0" length="0">
    <dxf>
      <font>
        <i/>
        <sz val="10"/>
        <color auto="1"/>
      </font>
      <numFmt numFmtId="30" formatCode="@"/>
      <fill>
        <patternFill>
          <bgColor theme="6" tint="0.39997558519241921"/>
        </patternFill>
      </fill>
      <alignment wrapText="0" readingOrder="0"/>
      <border outline="0">
        <left/>
        <right/>
        <top/>
        <bottom/>
      </border>
    </dxf>
  </rfmt>
  <rfmt sheetId="1" sqref="C87" start="0" length="0">
    <dxf>
      <font>
        <i/>
        <sz val="10"/>
        <color auto="1"/>
      </font>
      <numFmt numFmtId="30" formatCode="@"/>
      <fill>
        <patternFill>
          <bgColor theme="6" tint="0.39997558519241921"/>
        </patternFill>
      </fill>
      <alignment horizontal="center" wrapText="0" readingOrder="0"/>
      <border outline="0">
        <left/>
        <right/>
        <top/>
        <bottom/>
      </border>
    </dxf>
  </rfmt>
  <rfmt sheetId="1" sqref="D87" start="0" length="0">
    <dxf>
      <font>
        <i/>
        <sz val="10"/>
        <color auto="1"/>
      </font>
      <numFmt numFmtId="30" formatCode="@"/>
      <fill>
        <patternFill>
          <bgColor theme="6" tint="0.39997558519241921"/>
        </patternFill>
      </fill>
      <alignment horizontal="center" wrapText="0" readingOrder="0"/>
      <border outline="0">
        <left/>
        <right/>
        <top/>
        <bottom/>
      </border>
    </dxf>
  </rfmt>
  <rfmt sheetId="1" sqref="E87" start="0" length="0">
    <dxf>
      <font>
        <i/>
        <sz val="10"/>
        <color auto="1"/>
      </font>
      <numFmt numFmtId="30" formatCode="@"/>
      <fill>
        <patternFill>
          <bgColor theme="6" tint="0.39997558519241921"/>
        </patternFill>
      </fill>
      <alignment horizontal="center" wrapText="0" readingOrder="0"/>
      <border outline="0">
        <left/>
        <right/>
        <top/>
        <bottom/>
      </border>
    </dxf>
  </rfmt>
  <rfmt sheetId="1" sqref="F87" start="0" length="0">
    <dxf>
      <fill>
        <patternFill>
          <bgColor theme="6" tint="0.39997558519241921"/>
        </patternFill>
      </fill>
      <protection locked="0"/>
    </dxf>
  </rfmt>
  <rfmt sheetId="1" sqref="G87" start="0" length="0">
    <dxf>
      <fill>
        <patternFill>
          <bgColor theme="6" tint="0.39997558519241921"/>
        </patternFill>
      </fill>
      <protection locked="0"/>
    </dxf>
  </rfmt>
  <rfmt sheetId="1" sqref="H87" start="0" length="0">
    <dxf>
      <fill>
        <patternFill>
          <bgColor theme="6" tint="0.39997558519241921"/>
        </patternFill>
      </fill>
      <protection locked="0"/>
    </dxf>
  </rfmt>
  <rfmt sheetId="1" sqref="I87" start="0" length="0">
    <dxf>
      <fill>
        <patternFill>
          <bgColor theme="6" tint="0.39997558519241921"/>
        </patternFill>
      </fill>
      <protection locked="0"/>
    </dxf>
  </rfmt>
  <rfmt sheetId="1" sqref="J87" start="0" length="0">
    <dxf>
      <font>
        <sz val="11"/>
        <color theme="1"/>
        <name val="Calibri"/>
        <scheme val="minor"/>
      </font>
      <fill>
        <patternFill>
          <bgColor theme="6" tint="0.39997558519241921"/>
        </patternFill>
      </fill>
      <alignment horizontal="center" vertical="center" readingOrder="0"/>
    </dxf>
  </rfmt>
  <rfmt sheetId="1" sqref="K87" start="0" length="0">
    <dxf>
      <font>
        <sz val="11"/>
        <color theme="1"/>
        <name val="Calibri"/>
        <scheme val="minor"/>
      </font>
      <fill>
        <patternFill>
          <bgColor theme="6" tint="0.39997558519241921"/>
        </patternFill>
      </fill>
      <alignment horizontal="center" vertical="center" readingOrder="0"/>
      <border outline="0">
        <top/>
      </border>
    </dxf>
  </rfmt>
  <rfmt sheetId="1" s="1" sqref="L87" start="0" length="0">
    <dxf>
      <numFmt numFmtId="0" formatCode="General"/>
      <fill>
        <patternFill>
          <bgColor theme="6" tint="0.39997558519241921"/>
        </patternFill>
      </fill>
    </dxf>
  </rfmt>
  <rfmt sheetId="1" sqref="M87" start="0" length="0">
    <dxf>
      <fill>
        <patternFill>
          <bgColor theme="6" tint="0.39997558519241921"/>
        </patternFill>
      </fill>
      <alignment vertical="top" readingOrder="0"/>
    </dxf>
  </rfmt>
  <rfmt sheetId="1" sqref="N87" start="0" length="0">
    <dxf>
      <fill>
        <patternFill>
          <bgColor theme="6" tint="0.39997558519241921"/>
        </patternFill>
      </fill>
      <alignment horizontal="center" readingOrder="0"/>
    </dxf>
  </rfmt>
  <rfmt sheetId="1" s="1" sqref="O87"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dxf>
  </rfmt>
  <rfmt sheetId="1" sqref="P87" start="0" length="0">
    <dxf>
      <font>
        <color theme="0"/>
      </font>
      <fill>
        <patternFill>
          <bgColor theme="6" tint="0.39997558519241921"/>
        </patternFill>
      </fill>
      <alignment horizontal="center" vertical="center" readingOrder="0"/>
    </dxf>
  </rfmt>
  <rfmt sheetId="1" sqref="Q87" start="0" length="0">
    <dxf>
      <font>
        <sz val="10"/>
        <color theme="0"/>
      </font>
      <fill>
        <patternFill>
          <bgColor theme="6" tint="0.39997558519241921"/>
        </patternFill>
      </fill>
      <alignment horizontal="center" vertical="center" readingOrder="0"/>
    </dxf>
  </rfmt>
  <rfmt sheetId="1" sqref="R87" start="0" length="0">
    <dxf>
      <font>
        <b/>
        <sz val="10"/>
        <color rgb="FFFF0000"/>
      </font>
      <fill>
        <patternFill>
          <bgColor theme="6" tint="0.39997558519241921"/>
        </patternFill>
      </fill>
      <alignment horizontal="center" vertical="center" readingOrder="0"/>
    </dxf>
  </rfmt>
  <rfmt sheetId="1" sqref="S87" start="0" length="0">
    <dxf>
      <font>
        <b/>
        <sz val="10"/>
        <color rgb="FF0070C0"/>
      </font>
      <numFmt numFmtId="167" formatCode="_(&quot;$&quot;\ * #,##0.00_);_(&quot;$&quot;\ * \(#,##0.00\);_(&quot;$&quot;\ * &quot;-&quot;??_);_(@_)"/>
      <fill>
        <patternFill>
          <bgColor theme="6" tint="0.39997558519241921"/>
        </patternFill>
      </fill>
      <alignment horizontal="center" vertical="center" readingOrder="0"/>
    </dxf>
  </rfmt>
  <rfmt sheetId="1" sqref="T87" start="0" length="0">
    <dxf>
      <font>
        <b/>
        <sz val="10"/>
        <color rgb="FF0070C0"/>
      </font>
      <numFmt numFmtId="176" formatCode="_-[$$-240A]\ * #,##0.00_ ;_-[$$-240A]\ * \-#,##0.00\ ;_-[$$-240A]\ * &quot;-&quot;??_ ;_-@_ "/>
      <fill>
        <patternFill>
          <bgColor theme="6" tint="0.39997558519241921"/>
        </patternFill>
      </fill>
      <alignment horizontal="center" vertical="center" readingOrder="0"/>
    </dxf>
  </rfmt>
  <rfmt sheetId="1" sqref="U87" start="0" length="0">
    <dxf>
      <font>
        <b/>
        <sz val="10"/>
        <color rgb="FF0070C0"/>
      </font>
      <numFmt numFmtId="35" formatCode="_-* #,##0.00\ _€_-;\-* #,##0.00\ _€_-;_-* &quot;-&quot;??\ _€_-;_-@_-"/>
      <fill>
        <patternFill>
          <bgColor theme="6" tint="0.39997558519241921"/>
        </patternFill>
      </fill>
      <alignment horizontal="center" vertical="center" readingOrder="0"/>
    </dxf>
  </rfmt>
  <rfmt sheetId="1" sqref="V87" start="0" length="0">
    <dxf>
      <font>
        <b/>
        <sz val="10"/>
      </font>
      <fill>
        <patternFill>
          <bgColor theme="6" tint="0.39997558519241921"/>
        </patternFill>
      </fill>
      <alignment horizontal="center" readingOrder="0"/>
    </dxf>
  </rfmt>
  <rfmt sheetId="1" sqref="W87" start="0" length="0">
    <dxf>
      <font>
        <b/>
        <sz val="10"/>
      </font>
      <fill>
        <patternFill>
          <bgColor theme="6" tint="0.39997558519241921"/>
        </patternFill>
      </fill>
      <alignment horizontal="center" readingOrder="0"/>
    </dxf>
  </rfmt>
  <rfmt sheetId="1" sqref="X87" start="0" length="0">
    <dxf>
      <font>
        <b/>
        <sz val="10"/>
      </font>
      <fill>
        <patternFill>
          <bgColor theme="6" tint="0.39997558519241921"/>
        </patternFill>
      </fill>
    </dxf>
  </rfmt>
  <rfmt sheetId="1" sqref="Y87" start="0" length="0">
    <dxf>
      <font>
        <sz val="11"/>
        <color theme="1"/>
        <name val="Calibri"/>
        <scheme val="minor"/>
      </font>
      <fill>
        <patternFill>
          <bgColor theme="6" tint="0.39997558519241921"/>
        </patternFill>
      </fill>
    </dxf>
  </rfmt>
  <rfmt sheetId="1" sqref="Z87" start="0" length="0">
    <dxf>
      <font>
        <sz val="11"/>
        <color theme="1"/>
        <name val="Calibri"/>
        <scheme val="minor"/>
      </font>
      <fill>
        <patternFill>
          <bgColor theme="6" tint="0.39997558519241921"/>
        </patternFill>
      </fill>
      <alignment horizontal="center" readingOrder="0"/>
    </dxf>
  </rfmt>
  <rfmt sheetId="1" sqref="AA87" start="0" length="0">
    <dxf>
      <font>
        <sz val="11"/>
        <color theme="1"/>
        <name val="Calibri"/>
        <scheme val="minor"/>
      </font>
      <fill>
        <patternFill>
          <bgColor theme="6" tint="0.39997558519241921"/>
        </patternFill>
      </fill>
      <alignment horizontal="center" readingOrder="0"/>
    </dxf>
  </rfmt>
  <rfmt sheetId="1" sqref="AB87" start="0" length="0">
    <dxf>
      <font>
        <sz val="11"/>
        <color theme="1"/>
        <name val="Calibri"/>
        <scheme val="minor"/>
      </font>
      <fill>
        <patternFill>
          <bgColor theme="6" tint="0.39997558519241921"/>
        </patternFill>
      </fill>
      <alignment horizontal="center" vertical="center" readingOrder="0"/>
    </dxf>
  </rfmt>
  <rcc rId="30570" sId="1" odxf="1" dxf="1">
    <oc r="AC87">
      <f>+AC86+#REF!</f>
    </oc>
    <nc r="AC87">
      <f>+AC86+#REF!</f>
    </nc>
    <odxf>
      <font>
        <sz val="10"/>
      </font>
      <fill>
        <patternFill>
          <bgColor rgb="FF92D050"/>
        </patternFill>
      </fill>
      <alignment horizontal="general" vertical="top" readingOrder="0"/>
    </odxf>
    <ndxf>
      <font>
        <sz val="10"/>
      </font>
      <fill>
        <patternFill>
          <bgColor theme="6" tint="0.39997558519241921"/>
        </patternFill>
      </fill>
      <alignment horizontal="center" vertical="center" readingOrder="0"/>
    </ndxf>
  </rcc>
  <rcc rId="30571" sId="1" odxf="1" dxf="1">
    <oc r="AD87">
      <f>+AD86+#REF!</f>
    </oc>
    <nc r="AD87">
      <f>+AD86+#REF!</f>
    </nc>
    <odxf>
      <font>
        <sz val="10"/>
      </font>
      <fill>
        <patternFill>
          <bgColor rgb="FF92D050"/>
        </patternFill>
      </fill>
      <alignment horizontal="general" vertical="top" readingOrder="0"/>
    </odxf>
    <ndxf>
      <font>
        <sz val="10"/>
      </font>
      <fill>
        <patternFill>
          <bgColor theme="6" tint="0.39997558519241921"/>
        </patternFill>
      </fill>
      <alignment horizontal="center" vertical="center" readingOrder="0"/>
    </ndxf>
  </rcc>
  <rcc rId="30572" sId="1" odxf="1" dxf="1">
    <oc r="AE87">
      <f>+AE86+#REF!</f>
    </oc>
    <nc r="AE87">
      <f>+AE86+#REF!</f>
    </nc>
    <odxf>
      <font>
        <sz val="10"/>
      </font>
      <fill>
        <patternFill>
          <bgColor rgb="FF92D050"/>
        </patternFill>
      </fill>
    </odxf>
    <ndxf>
      <font>
        <sz val="10"/>
      </font>
      <fill>
        <patternFill>
          <bgColor theme="6" tint="0.39997558519241921"/>
        </patternFill>
      </fill>
    </ndxf>
  </rcc>
  <rcc rId="30573" sId="1" odxf="1" dxf="1">
    <oc r="AF87">
      <f>+AF86+#REF!</f>
    </oc>
    <nc r="AF87">
      <f>+AF86+#REF!</f>
    </nc>
    <odxf>
      <font>
        <sz val="10"/>
      </font>
      <fill>
        <patternFill>
          <bgColor rgb="FF92D050"/>
        </patternFill>
      </fill>
    </odxf>
    <ndxf>
      <font>
        <sz val="10"/>
      </font>
      <fill>
        <patternFill>
          <bgColor theme="6" tint="0.39997558519241921"/>
        </patternFill>
      </fill>
    </ndxf>
  </rcc>
  <rcc rId="30574" sId="1" odxf="1" dxf="1">
    <oc r="AG87">
      <f>+AG86+#REF!</f>
    </oc>
    <nc r="AG87">
      <f>+AG86+#REF!</f>
    </nc>
    <odxf>
      <font>
        <sz val="10"/>
      </font>
      <fill>
        <patternFill>
          <bgColor rgb="FF92D050"/>
        </patternFill>
      </fill>
    </odxf>
    <ndxf>
      <font>
        <sz val="10"/>
      </font>
      <fill>
        <patternFill>
          <bgColor theme="6" tint="0.39997558519241921"/>
        </patternFill>
      </fill>
    </ndxf>
  </rcc>
  <rcc rId="30575" sId="1" odxf="1" dxf="1">
    <oc r="AH87">
      <f>+AH86+#REF!</f>
    </oc>
    <nc r="AH87">
      <f>+AH86+#REF!</f>
    </nc>
    <odxf>
      <font>
        <sz val="10"/>
      </font>
      <fill>
        <patternFill>
          <bgColor rgb="FF92D050"/>
        </patternFill>
      </fill>
    </odxf>
    <ndxf>
      <font>
        <sz val="10"/>
      </font>
      <fill>
        <patternFill>
          <bgColor theme="6" tint="0.39997558519241921"/>
        </patternFill>
      </fill>
    </ndxf>
  </rcc>
  <rcc rId="30576" sId="1" odxf="1" dxf="1">
    <oc r="AI87">
      <f>+AI86+#REF!</f>
    </oc>
    <nc r="AI87">
      <f>+AI86+#REF!</f>
    </nc>
    <odxf>
      <font>
        <sz val="10"/>
      </font>
      <fill>
        <patternFill>
          <bgColor rgb="FF92D050"/>
        </patternFill>
      </fill>
    </odxf>
    <ndxf>
      <font>
        <sz val="10"/>
      </font>
      <fill>
        <patternFill>
          <bgColor theme="6" tint="0.39997558519241921"/>
        </patternFill>
      </fill>
    </ndxf>
  </rcc>
  <rcc rId="30577" sId="1" odxf="1" dxf="1">
    <oc r="AJ87">
      <f>+AJ86+#REF!</f>
    </oc>
    <nc r="AJ87">
      <f>+AJ86+#REF!</f>
    </nc>
    <odxf>
      <font>
        <sz val="10"/>
      </font>
      <fill>
        <patternFill>
          <bgColor rgb="FF92D050"/>
        </patternFill>
      </fill>
    </odxf>
    <ndxf>
      <font>
        <sz val="10"/>
      </font>
      <fill>
        <patternFill>
          <bgColor theme="6" tint="0.39997558519241921"/>
        </patternFill>
      </fill>
    </ndxf>
  </rcc>
  <rcc rId="30578" sId="1" odxf="1" dxf="1">
    <oc r="AK87">
      <f>+AK86+#REF!</f>
    </oc>
    <nc r="AK87">
      <f>+AK86+#REF!</f>
    </nc>
    <odxf>
      <font>
        <sz val="10"/>
      </font>
      <fill>
        <patternFill>
          <bgColor rgb="FF92D050"/>
        </patternFill>
      </fill>
    </odxf>
    <ndxf>
      <font>
        <sz val="10"/>
      </font>
      <fill>
        <patternFill>
          <bgColor theme="6" tint="0.39997558519241921"/>
        </patternFill>
      </fill>
    </ndxf>
  </rcc>
  <rcc rId="30579" sId="1" odxf="1" dxf="1">
    <oc r="AL87">
      <f>+AL86+#REF!</f>
    </oc>
    <nc r="AL87">
      <f>+AL86+#REF!</f>
    </nc>
    <odxf>
      <font>
        <sz val="10"/>
      </font>
      <fill>
        <patternFill>
          <bgColor rgb="FF92D050"/>
        </patternFill>
      </fill>
    </odxf>
    <ndxf>
      <font>
        <sz val="10"/>
      </font>
      <fill>
        <patternFill>
          <bgColor theme="6" tint="0.39997558519241921"/>
        </patternFill>
      </fill>
    </ndxf>
  </rcc>
  <rcc rId="30580" sId="1" odxf="1" dxf="1">
    <oc r="AM87">
      <f>+AM86+#REF!</f>
    </oc>
    <nc r="AM87">
      <f>+AM86+#REF!</f>
    </nc>
    <odxf>
      <font>
        <sz val="10"/>
      </font>
      <fill>
        <patternFill>
          <bgColor rgb="FF92D050"/>
        </patternFill>
      </fill>
    </odxf>
    <ndxf>
      <font>
        <sz val="10"/>
      </font>
      <fill>
        <patternFill>
          <bgColor theme="6" tint="0.39997558519241921"/>
        </patternFill>
      </fill>
    </ndxf>
  </rcc>
  <rfmt sheetId="1" sqref="AN87" start="0" length="0">
    <dxf>
      <font>
        <sz val="10"/>
      </font>
      <fill>
        <patternFill>
          <bgColor theme="6" tint="0.39997558519241921"/>
        </patternFill>
      </fill>
    </dxf>
  </rfmt>
  <rfmt sheetId="1" sqref="A89" start="0" length="0">
    <dxf>
      <fill>
        <patternFill>
          <bgColor theme="6" tint="0.39997558519241921"/>
        </patternFill>
      </fill>
    </dxf>
  </rfmt>
  <rfmt sheetId="1" sqref="B89" start="0" length="0">
    <dxf>
      <fill>
        <patternFill>
          <bgColor theme="6" tint="0.39997558519241921"/>
        </patternFill>
      </fill>
      <border outline="0">
        <left/>
        <right/>
        <top/>
        <bottom/>
      </border>
    </dxf>
  </rfmt>
  <rfmt sheetId="1" sqref="C89" start="0" length="0">
    <dxf>
      <fill>
        <patternFill>
          <bgColor theme="6" tint="0.39997558519241921"/>
        </patternFill>
      </fill>
      <border outline="0">
        <left/>
        <right/>
        <top/>
        <bottom/>
      </border>
    </dxf>
  </rfmt>
  <rfmt sheetId="1" sqref="D89" start="0" length="0">
    <dxf>
      <font>
        <i/>
        <sz val="10"/>
        <color auto="1"/>
      </font>
      <fill>
        <patternFill>
          <bgColor theme="6" tint="0.39997558519241921"/>
        </patternFill>
      </fill>
      <border outline="0">
        <left/>
        <right/>
        <top/>
        <bottom/>
      </border>
    </dxf>
  </rfmt>
  <rfmt sheetId="1" sqref="E89" start="0" length="0">
    <dxf>
      <font>
        <i/>
        <sz val="10"/>
        <color auto="1"/>
      </font>
      <fill>
        <patternFill>
          <bgColor theme="6" tint="0.39997558519241921"/>
        </patternFill>
      </fill>
      <border outline="0">
        <left/>
        <right/>
        <top/>
        <bottom/>
      </border>
    </dxf>
  </rfmt>
  <rfmt sheetId="1" sqref="F89" start="0" length="0">
    <dxf>
      <fill>
        <patternFill>
          <bgColor theme="6" tint="0.39997558519241921"/>
        </patternFill>
      </fill>
    </dxf>
  </rfmt>
  <rfmt sheetId="1" sqref="G89" start="0" length="0">
    <dxf>
      <fill>
        <patternFill>
          <bgColor theme="6" tint="0.39997558519241921"/>
        </patternFill>
      </fill>
    </dxf>
  </rfmt>
  <rfmt sheetId="1" sqref="H89" start="0" length="0">
    <dxf>
      <fill>
        <patternFill>
          <bgColor theme="6" tint="0.39997558519241921"/>
        </patternFill>
      </fill>
    </dxf>
  </rfmt>
  <rfmt sheetId="1" sqref="I89" start="0" length="0">
    <dxf>
      <fill>
        <patternFill>
          <bgColor theme="6" tint="0.39997558519241921"/>
        </patternFill>
      </fill>
    </dxf>
  </rfmt>
  <rfmt sheetId="1" sqref="J89" start="0" length="0">
    <dxf>
      <font>
        <sz val="11"/>
        <color theme="1"/>
        <name val="Calibri"/>
        <scheme val="minor"/>
      </font>
      <fill>
        <patternFill>
          <bgColor theme="6" tint="0.39997558519241921"/>
        </patternFill>
      </fill>
      <alignment horizontal="center" vertical="center" readingOrder="0"/>
      <protection locked="1"/>
    </dxf>
  </rfmt>
  <rfmt sheetId="1" sqref="K89" start="0" length="0">
    <dxf>
      <font>
        <sz val="11"/>
        <color theme="1"/>
        <name val="Calibri"/>
        <scheme val="minor"/>
      </font>
      <fill>
        <patternFill>
          <bgColor theme="6" tint="0.39997558519241921"/>
        </patternFill>
      </fill>
      <border outline="0">
        <top/>
      </border>
      <protection locked="1"/>
    </dxf>
  </rfmt>
  <rfmt sheetId="1" sqref="L89" start="0" length="0">
    <dxf>
      <font>
        <sz val="10"/>
        <color auto="1"/>
      </font>
      <fill>
        <patternFill>
          <bgColor theme="6" tint="0.39997558519241921"/>
        </patternFill>
      </fill>
      <alignment horizontal="center" readingOrder="0"/>
    </dxf>
  </rfmt>
  <rfmt sheetId="1" sqref="M89" start="0" length="0">
    <dxf>
      <fill>
        <patternFill>
          <bgColor theme="6" tint="0.39997558519241921"/>
        </patternFill>
      </fill>
      <alignment horizontal="center" readingOrder="0"/>
      <protection locked="1"/>
    </dxf>
  </rfmt>
  <rfmt sheetId="1" sqref="N89" start="0" length="0">
    <dxf>
      <fill>
        <patternFill>
          <bgColor theme="6" tint="0.39997558519241921"/>
        </patternFill>
      </fill>
      <alignment horizontal="center" readingOrder="0"/>
      <protection locked="1"/>
    </dxf>
  </rfmt>
  <rfmt sheetId="1" s="1" sqref="O89"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protection locked="1"/>
    </dxf>
  </rfmt>
  <rfmt sheetId="1" s="1" sqref="P89"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protection locked="1"/>
    </dxf>
  </rfmt>
  <rfmt sheetId="1" sqref="Q89" start="0" length="0">
    <dxf>
      <font>
        <b/>
        <sz val="10"/>
        <color theme="0"/>
      </font>
      <fill>
        <patternFill>
          <bgColor theme="6" tint="0.39997558519241921"/>
        </patternFill>
      </fill>
      <alignment horizontal="center" vertical="center" wrapText="1" readingOrder="0"/>
    </dxf>
  </rfmt>
  <rfmt sheetId="1" sqref="R89" start="0" length="0">
    <dxf>
      <font>
        <b/>
        <sz val="10"/>
        <color auto="1"/>
      </font>
      <fill>
        <patternFill>
          <bgColor theme="6" tint="0.39997558519241921"/>
        </patternFill>
      </fill>
      <alignment horizontal="center" vertical="center" wrapText="1" readingOrder="0"/>
    </dxf>
  </rfmt>
  <rfmt sheetId="1" sqref="S89" start="0" length="0">
    <dxf>
      <font>
        <b/>
        <sz val="10"/>
      </font>
      <numFmt numFmtId="167" formatCode="_(&quot;$&quot;\ * #,##0.00_);_(&quot;$&quot;\ * \(#,##0.00\);_(&quot;$&quot;\ * &quot;-&quot;??_);_(@_)"/>
      <fill>
        <patternFill>
          <bgColor theme="6" tint="0.39997558519241921"/>
        </patternFill>
      </fill>
      <alignment vertical="center" readingOrder="0"/>
      <protection locked="1"/>
    </dxf>
  </rfmt>
  <rfmt sheetId="1" sqref="T89" start="0" length="0">
    <dxf>
      <font>
        <b/>
        <sz val="10"/>
        <color rgb="FF0070C0"/>
      </font>
      <numFmt numFmtId="176" formatCode="_-[$$-240A]\ * #,##0.00_ ;_-[$$-240A]\ * \-#,##0.00\ ;_-[$$-240A]\ * &quot;-&quot;??_ ;_-@_ "/>
      <fill>
        <patternFill>
          <bgColor theme="6" tint="0.39997558519241921"/>
        </patternFill>
      </fill>
      <alignment vertical="center" readingOrder="0"/>
      <protection locked="1"/>
    </dxf>
  </rfmt>
  <rfmt sheetId="1" sqref="U89" start="0" length="0">
    <dxf>
      <font>
        <b/>
        <sz val="10"/>
        <color rgb="FF0070C0"/>
      </font>
      <numFmt numFmtId="35" formatCode="_-* #,##0.00\ _€_-;\-* #,##0.00\ _€_-;_-* &quot;-&quot;??\ _€_-;_-@_-"/>
      <fill>
        <patternFill>
          <bgColor theme="6" tint="0.39997558519241921"/>
        </patternFill>
      </fill>
    </dxf>
  </rfmt>
  <rfmt sheetId="1" sqref="V89" start="0" length="0">
    <dxf>
      <font>
        <b/>
        <sz val="11"/>
        <color theme="1"/>
        <name val="Calibri"/>
        <scheme val="minor"/>
      </font>
      <fill>
        <patternFill>
          <bgColor theme="6" tint="0.39997558519241921"/>
        </patternFill>
      </fill>
      <alignment horizontal="center" vertical="center" readingOrder="0"/>
    </dxf>
  </rfmt>
  <rfmt sheetId="1" sqref="W89" start="0" length="0">
    <dxf>
      <font>
        <b/>
        <sz val="11"/>
        <color theme="1"/>
        <name val="Calibri"/>
        <scheme val="minor"/>
      </font>
      <fill>
        <patternFill>
          <bgColor theme="6" tint="0.39997558519241921"/>
        </patternFill>
      </fill>
      <alignment horizontal="center" vertical="center" readingOrder="0"/>
    </dxf>
  </rfmt>
  <rfmt sheetId="1" sqref="X89" start="0" length="0">
    <dxf>
      <font>
        <b/>
        <sz val="11"/>
        <color theme="1"/>
        <name val="Calibri"/>
        <scheme val="minor"/>
      </font>
      <fill>
        <patternFill>
          <bgColor theme="6" tint="0.39997558519241921"/>
        </patternFill>
      </fill>
      <alignment horizontal="center" vertical="center" readingOrder="0"/>
    </dxf>
  </rfmt>
  <rfmt sheetId="1" sqref="Y89" start="0" length="0">
    <dxf>
      <fill>
        <patternFill>
          <bgColor theme="6" tint="0.39997558519241921"/>
        </patternFill>
      </fill>
      <alignment horizontal="center" vertical="center" readingOrder="0"/>
    </dxf>
  </rfmt>
  <rfmt sheetId="1" sqref="Z89" start="0" length="0">
    <dxf>
      <fill>
        <patternFill>
          <bgColor theme="6" tint="0.39997558519241921"/>
        </patternFill>
      </fill>
      <alignment horizontal="center" vertical="center" readingOrder="0"/>
    </dxf>
  </rfmt>
  <rfmt sheetId="1" sqref="AA89" start="0" length="0">
    <dxf>
      <fill>
        <patternFill>
          <bgColor theme="6" tint="0.39997558519241921"/>
        </patternFill>
      </fill>
      <alignment horizontal="center" vertical="center" readingOrder="0"/>
    </dxf>
  </rfmt>
  <rfmt sheetId="1" sqref="AB89" start="0" length="0">
    <dxf>
      <fill>
        <patternFill>
          <bgColor theme="6" tint="0.39997558519241921"/>
        </patternFill>
      </fill>
      <alignment horizontal="center" vertical="center" readingOrder="0"/>
    </dxf>
  </rfmt>
  <rfmt sheetId="1" s="1" sqref="AC89" start="0" length="0">
    <dxf>
      <numFmt numFmtId="167" formatCode="_(&quot;$&quot;\ * #,##0.00_);_(&quot;$&quot;\ * \(#,##0.00\);_(&quot;$&quot;\ * &quot;-&quot;??_);_(@_)"/>
      <fill>
        <patternFill>
          <bgColor theme="6" tint="0.39997558519241921"/>
        </patternFill>
      </fill>
      <alignment horizontal="center" vertical="center" readingOrder="0"/>
    </dxf>
  </rfmt>
  <rfmt sheetId="1" s="1" sqref="AD89" start="0" length="0">
    <dxf>
      <numFmt numFmtId="167" formatCode="_(&quot;$&quot;\ * #,##0.00_);_(&quot;$&quot;\ * \(#,##0.00\);_(&quot;$&quot;\ * &quot;-&quot;??_);_(@_)"/>
      <fill>
        <patternFill>
          <bgColor theme="6" tint="0.39997558519241921"/>
        </patternFill>
      </fill>
      <alignment horizontal="center" vertical="center" readingOrder="0"/>
    </dxf>
  </rfmt>
  <rfmt sheetId="1" s="1" sqref="AE89" start="0" length="0">
    <dxf>
      <numFmt numFmtId="167" formatCode="_(&quot;$&quot;\ * #,##0.00_);_(&quot;$&quot;\ * \(#,##0.00\);_(&quot;$&quot;\ * &quot;-&quot;??_);_(@_)"/>
      <fill>
        <patternFill>
          <bgColor theme="6" tint="0.39997558519241921"/>
        </patternFill>
      </fill>
      <alignment horizontal="center" vertical="center" readingOrder="0"/>
    </dxf>
  </rfmt>
  <rfmt sheetId="1" s="1" sqref="AF89" start="0" length="0">
    <dxf>
      <numFmt numFmtId="167" formatCode="_(&quot;$&quot;\ * #,##0.00_);_(&quot;$&quot;\ * \(#,##0.00\);_(&quot;$&quot;\ * &quot;-&quot;??_);_(@_)"/>
      <fill>
        <patternFill>
          <bgColor theme="6" tint="0.39997558519241921"/>
        </patternFill>
      </fill>
      <alignment horizontal="center" vertical="center" readingOrder="0"/>
    </dxf>
  </rfmt>
  <rfmt sheetId="1" s="1" sqref="AG89" start="0" length="0">
    <dxf>
      <numFmt numFmtId="167" formatCode="_(&quot;$&quot;\ * #,##0.00_);_(&quot;$&quot;\ * \(#,##0.00\);_(&quot;$&quot;\ * &quot;-&quot;??_);_(@_)"/>
      <fill>
        <patternFill>
          <bgColor theme="6" tint="0.39997558519241921"/>
        </patternFill>
      </fill>
      <alignment horizontal="center" vertical="center" readingOrder="0"/>
    </dxf>
  </rfmt>
  <rfmt sheetId="1" s="1" sqref="AH89" start="0" length="0">
    <dxf>
      <numFmt numFmtId="167" formatCode="_(&quot;$&quot;\ * #,##0.00_);_(&quot;$&quot;\ * \(#,##0.00\);_(&quot;$&quot;\ * &quot;-&quot;??_);_(@_)"/>
      <fill>
        <patternFill>
          <bgColor theme="6" tint="0.39997558519241921"/>
        </patternFill>
      </fill>
      <alignment horizontal="center" vertical="center" readingOrder="0"/>
    </dxf>
  </rfmt>
  <rfmt sheetId="1" s="1" sqref="AI89" start="0" length="0">
    <dxf>
      <numFmt numFmtId="167" formatCode="_(&quot;$&quot;\ * #,##0.00_);_(&quot;$&quot;\ * \(#,##0.00\);_(&quot;$&quot;\ * &quot;-&quot;??_);_(@_)"/>
      <fill>
        <patternFill>
          <bgColor theme="6" tint="0.39997558519241921"/>
        </patternFill>
      </fill>
      <alignment horizontal="center" vertical="center" readingOrder="0"/>
    </dxf>
  </rfmt>
  <rfmt sheetId="1" s="1" sqref="AJ89" start="0" length="0">
    <dxf>
      <numFmt numFmtId="167" formatCode="_(&quot;$&quot;\ * #,##0.00_);_(&quot;$&quot;\ * \(#,##0.00\);_(&quot;$&quot;\ * &quot;-&quot;??_);_(@_)"/>
      <fill>
        <patternFill>
          <bgColor theme="6" tint="0.39997558519241921"/>
        </patternFill>
      </fill>
      <alignment horizontal="center" vertical="center" readingOrder="0"/>
    </dxf>
  </rfmt>
  <rfmt sheetId="1" s="1" sqref="AK89" start="0" length="0">
    <dxf>
      <numFmt numFmtId="167" formatCode="_(&quot;$&quot;\ * #,##0.00_);_(&quot;$&quot;\ * \(#,##0.00\);_(&quot;$&quot;\ * &quot;-&quot;??_);_(@_)"/>
      <fill>
        <patternFill>
          <bgColor theme="6" tint="0.39997558519241921"/>
        </patternFill>
      </fill>
      <alignment horizontal="center" vertical="center" readingOrder="0"/>
    </dxf>
  </rfmt>
  <rfmt sheetId="1" s="1" sqref="AL89" start="0" length="0">
    <dxf>
      <numFmt numFmtId="167" formatCode="_(&quot;$&quot;\ * #,##0.00_);_(&quot;$&quot;\ * \(#,##0.00\);_(&quot;$&quot;\ * &quot;-&quot;??_);_(@_)"/>
      <fill>
        <patternFill>
          <bgColor theme="6" tint="0.39997558519241921"/>
        </patternFill>
      </fill>
      <alignment horizontal="center" vertical="center" readingOrder="0"/>
    </dxf>
  </rfmt>
  <rfmt sheetId="1" s="1" sqref="AM89" start="0" length="0">
    <dxf>
      <numFmt numFmtId="167" formatCode="_(&quot;$&quot;\ * #,##0.00_);_(&quot;$&quot;\ * \(#,##0.00\);_(&quot;$&quot;\ * &quot;-&quot;??_);_(@_)"/>
      <fill>
        <patternFill>
          <bgColor theme="6" tint="0.39997558519241921"/>
        </patternFill>
      </fill>
      <alignment horizontal="center" vertical="center" readingOrder="0"/>
    </dxf>
  </rfmt>
  <rfmt sheetId="1" s="1" sqref="AN89" start="0" length="0">
    <dxf>
      <numFmt numFmtId="167" formatCode="_(&quot;$&quot;\ * #,##0.00_);_(&quot;$&quot;\ * \(#,##0.00\);_(&quot;$&quot;\ * &quot;-&quot;??_);_(@_)"/>
      <fill>
        <patternFill>
          <bgColor theme="6" tint="0.39997558519241921"/>
        </patternFill>
      </fill>
      <alignment horizontal="center" vertical="center" readingOrder="0"/>
    </dxf>
  </rfmt>
  <rfmt sheetId="1" sqref="A91" start="0" length="0">
    <dxf>
      <fill>
        <patternFill>
          <bgColor theme="6" tint="0.39997558519241921"/>
        </patternFill>
      </fill>
    </dxf>
  </rfmt>
  <rfmt sheetId="1" sqref="B91" start="0" length="0">
    <dxf>
      <fill>
        <patternFill>
          <bgColor theme="6" tint="0.39997558519241921"/>
        </patternFill>
      </fill>
      <border outline="0">
        <left/>
        <right/>
        <top/>
        <bottom/>
      </border>
    </dxf>
  </rfmt>
  <rfmt sheetId="1" sqref="C91" start="0" length="0">
    <dxf>
      <fill>
        <patternFill>
          <bgColor theme="6" tint="0.39997558519241921"/>
        </patternFill>
      </fill>
      <border outline="0">
        <left/>
        <right/>
        <top/>
        <bottom/>
      </border>
    </dxf>
  </rfmt>
  <rfmt sheetId="1" sqref="D91" start="0" length="0">
    <dxf>
      <font>
        <i/>
        <sz val="10"/>
        <color auto="1"/>
      </font>
      <fill>
        <patternFill>
          <bgColor theme="6" tint="0.39997558519241921"/>
        </patternFill>
      </fill>
      <border outline="0">
        <left/>
        <right/>
        <top/>
        <bottom/>
      </border>
    </dxf>
  </rfmt>
  <rfmt sheetId="1" sqref="E91" start="0" length="0">
    <dxf>
      <font>
        <i/>
        <sz val="10"/>
        <color auto="1"/>
      </font>
      <fill>
        <patternFill>
          <bgColor theme="6" tint="0.39997558519241921"/>
        </patternFill>
      </fill>
      <border outline="0">
        <left/>
        <right/>
        <top/>
        <bottom/>
      </border>
    </dxf>
  </rfmt>
  <rfmt sheetId="1" sqref="F91" start="0" length="0">
    <dxf>
      <fill>
        <patternFill>
          <bgColor theme="6" tint="0.39997558519241921"/>
        </patternFill>
      </fill>
    </dxf>
  </rfmt>
  <rfmt sheetId="1" sqref="G91" start="0" length="0">
    <dxf>
      <fill>
        <patternFill>
          <bgColor theme="6" tint="0.39997558519241921"/>
        </patternFill>
      </fill>
    </dxf>
  </rfmt>
  <rfmt sheetId="1" sqref="H91" start="0" length="0">
    <dxf>
      <fill>
        <patternFill>
          <bgColor theme="6" tint="0.39997558519241921"/>
        </patternFill>
      </fill>
    </dxf>
  </rfmt>
  <rfmt sheetId="1" sqref="I91" start="0" length="0">
    <dxf>
      <fill>
        <patternFill>
          <bgColor theme="6" tint="0.39997558519241921"/>
        </patternFill>
      </fill>
    </dxf>
  </rfmt>
  <rfmt sheetId="1" sqref="J91" start="0" length="0">
    <dxf>
      <font>
        <sz val="11"/>
        <color theme="1"/>
        <name val="Calibri"/>
        <scheme val="minor"/>
      </font>
      <fill>
        <patternFill>
          <bgColor theme="6" tint="0.39997558519241921"/>
        </patternFill>
      </fill>
      <alignment horizontal="center" vertical="center" readingOrder="0"/>
      <protection locked="1"/>
    </dxf>
  </rfmt>
  <rfmt sheetId="1" sqref="K91" start="0" length="0">
    <dxf>
      <font>
        <sz val="11"/>
        <color theme="1"/>
        <name val="Calibri"/>
        <scheme val="minor"/>
      </font>
      <fill>
        <patternFill>
          <bgColor theme="6" tint="0.39997558519241921"/>
        </patternFill>
      </fill>
      <border outline="0">
        <top/>
      </border>
      <protection locked="1"/>
    </dxf>
  </rfmt>
  <rfmt sheetId="1" sqref="L91" start="0" length="0">
    <dxf>
      <font>
        <sz val="10"/>
        <color auto="1"/>
      </font>
      <fill>
        <patternFill>
          <bgColor theme="6" tint="0.39997558519241921"/>
        </patternFill>
      </fill>
      <alignment horizontal="center" readingOrder="0"/>
    </dxf>
  </rfmt>
  <rfmt sheetId="1" sqref="M91" start="0" length="0">
    <dxf>
      <fill>
        <patternFill>
          <bgColor theme="6" tint="0.39997558519241921"/>
        </patternFill>
      </fill>
      <alignment horizontal="center" readingOrder="0"/>
      <protection locked="1"/>
    </dxf>
  </rfmt>
  <rfmt sheetId="1" sqref="N91" start="0" length="0">
    <dxf>
      <fill>
        <patternFill>
          <bgColor theme="6" tint="0.39997558519241921"/>
        </patternFill>
      </fill>
      <alignment horizontal="center" readingOrder="0"/>
      <protection locked="1"/>
    </dxf>
  </rfmt>
  <rfmt sheetId="1" s="1" sqref="O91"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protection locked="1"/>
    </dxf>
  </rfmt>
  <rfmt sheetId="1" s="1" sqref="P91"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protection locked="1"/>
    </dxf>
  </rfmt>
  <rfmt sheetId="1" sqref="Q91" start="0" length="0">
    <dxf>
      <font>
        <b/>
        <sz val="10"/>
        <color theme="0"/>
      </font>
      <fill>
        <patternFill>
          <bgColor theme="6" tint="0.39997558519241921"/>
        </patternFill>
      </fill>
      <alignment horizontal="center" vertical="center" wrapText="1" readingOrder="0"/>
    </dxf>
  </rfmt>
  <rfmt sheetId="1" sqref="R91" start="0" length="0">
    <dxf>
      <font>
        <b/>
        <sz val="10"/>
        <color auto="1"/>
      </font>
      <fill>
        <patternFill>
          <bgColor theme="6" tint="0.39997558519241921"/>
        </patternFill>
      </fill>
      <alignment horizontal="center" vertical="center" wrapText="1" readingOrder="0"/>
    </dxf>
  </rfmt>
  <rfmt sheetId="1" sqref="S91" start="0" length="0">
    <dxf>
      <font>
        <b/>
        <sz val="10"/>
      </font>
      <fill>
        <patternFill>
          <bgColor theme="6" tint="0.39997558519241921"/>
        </patternFill>
      </fill>
    </dxf>
  </rfmt>
  <rfmt sheetId="1" sqref="T91" start="0" length="0">
    <dxf>
      <font>
        <b/>
        <sz val="10"/>
        <color rgb="FF0070C0"/>
      </font>
      <numFmt numFmtId="176" formatCode="_-[$$-240A]\ * #,##0.00_ ;_-[$$-240A]\ * \-#,##0.00\ ;_-[$$-240A]\ * &quot;-&quot;??_ ;_-@_ "/>
      <fill>
        <patternFill>
          <bgColor theme="6" tint="0.39997558519241921"/>
        </patternFill>
      </fill>
    </dxf>
  </rfmt>
  <rfmt sheetId="1" sqref="U91" start="0" length="0">
    <dxf>
      <font>
        <b/>
        <sz val="10"/>
        <color rgb="FF0070C0"/>
      </font>
      <numFmt numFmtId="35" formatCode="_-* #,##0.00\ _€_-;\-* #,##0.00\ _€_-;_-* &quot;-&quot;??\ _€_-;_-@_-"/>
      <fill>
        <patternFill>
          <bgColor theme="6" tint="0.39997558519241921"/>
        </patternFill>
      </fill>
    </dxf>
  </rfmt>
  <rfmt sheetId="1" sqref="V91" start="0" length="0">
    <dxf>
      <font>
        <b/>
        <sz val="11"/>
        <color theme="1"/>
        <name val="Calibri"/>
        <scheme val="minor"/>
      </font>
      <fill>
        <patternFill>
          <bgColor theme="6" tint="0.39997558519241921"/>
        </patternFill>
      </fill>
      <alignment horizontal="center" vertical="center" readingOrder="0"/>
    </dxf>
  </rfmt>
  <rfmt sheetId="1" sqref="W91" start="0" length="0">
    <dxf>
      <font>
        <b/>
        <sz val="11"/>
        <color theme="1"/>
        <name val="Calibri"/>
        <scheme val="minor"/>
      </font>
      <fill>
        <patternFill>
          <bgColor theme="6" tint="0.39997558519241921"/>
        </patternFill>
      </fill>
      <alignment horizontal="center" vertical="center" readingOrder="0"/>
    </dxf>
  </rfmt>
  <rfmt sheetId="1" sqref="X91" start="0" length="0">
    <dxf>
      <font>
        <b/>
        <sz val="11"/>
        <color theme="1"/>
        <name val="Calibri"/>
        <scheme val="minor"/>
      </font>
      <fill>
        <patternFill>
          <bgColor theme="6" tint="0.39997558519241921"/>
        </patternFill>
      </fill>
      <alignment horizontal="center" vertical="center" readingOrder="0"/>
    </dxf>
  </rfmt>
  <rfmt sheetId="1" sqref="Y91" start="0" length="0">
    <dxf>
      <fill>
        <patternFill>
          <bgColor theme="6" tint="0.39997558519241921"/>
        </patternFill>
      </fill>
      <alignment horizontal="center" vertical="center" readingOrder="0"/>
    </dxf>
  </rfmt>
  <rfmt sheetId="1" sqref="Z91" start="0" length="0">
    <dxf>
      <fill>
        <patternFill>
          <bgColor theme="6" tint="0.39997558519241921"/>
        </patternFill>
      </fill>
      <alignment horizontal="center" vertical="center" readingOrder="0"/>
    </dxf>
  </rfmt>
  <rfmt sheetId="1" sqref="AA91" start="0" length="0">
    <dxf>
      <fill>
        <patternFill>
          <bgColor theme="6" tint="0.39997558519241921"/>
        </patternFill>
      </fill>
      <alignment horizontal="center" vertical="center" readingOrder="0"/>
    </dxf>
  </rfmt>
  <rfmt sheetId="1" sqref="AB91" start="0" length="0">
    <dxf>
      <fill>
        <patternFill>
          <bgColor theme="6" tint="0.39997558519241921"/>
        </patternFill>
      </fill>
      <alignment horizontal="center" vertical="center" readingOrder="0"/>
    </dxf>
  </rfmt>
  <rfmt sheetId="1" s="1" sqref="AC91" start="0" length="0">
    <dxf>
      <numFmt numFmtId="167" formatCode="_(&quot;$&quot;\ * #,##0.00_);_(&quot;$&quot;\ * \(#,##0.00\);_(&quot;$&quot;\ * &quot;-&quot;??_);_(@_)"/>
      <fill>
        <patternFill>
          <bgColor theme="6" tint="0.39997558519241921"/>
        </patternFill>
      </fill>
      <alignment horizontal="center" vertical="center" readingOrder="0"/>
    </dxf>
  </rfmt>
  <rfmt sheetId="1" s="1" sqref="AD91" start="0" length="0">
    <dxf>
      <numFmt numFmtId="167" formatCode="_(&quot;$&quot;\ * #,##0.00_);_(&quot;$&quot;\ * \(#,##0.00\);_(&quot;$&quot;\ * &quot;-&quot;??_);_(@_)"/>
      <fill>
        <patternFill>
          <bgColor theme="6" tint="0.39997558519241921"/>
        </patternFill>
      </fill>
      <alignment horizontal="center" vertical="center" readingOrder="0"/>
    </dxf>
  </rfmt>
  <rfmt sheetId="1" s="1" sqref="AE91" start="0" length="0">
    <dxf>
      <numFmt numFmtId="167" formatCode="_(&quot;$&quot;\ * #,##0.00_);_(&quot;$&quot;\ * \(#,##0.00\);_(&quot;$&quot;\ * &quot;-&quot;??_);_(@_)"/>
      <fill>
        <patternFill>
          <bgColor theme="6" tint="0.39997558519241921"/>
        </patternFill>
      </fill>
      <alignment horizontal="center" vertical="center" readingOrder="0"/>
    </dxf>
  </rfmt>
  <rfmt sheetId="1" s="1" sqref="AF91" start="0" length="0">
    <dxf>
      <numFmt numFmtId="167" formatCode="_(&quot;$&quot;\ * #,##0.00_);_(&quot;$&quot;\ * \(#,##0.00\);_(&quot;$&quot;\ * &quot;-&quot;??_);_(@_)"/>
      <fill>
        <patternFill>
          <bgColor theme="6" tint="0.39997558519241921"/>
        </patternFill>
      </fill>
      <alignment horizontal="center" vertical="center" readingOrder="0"/>
    </dxf>
  </rfmt>
  <rfmt sheetId="1" s="1" sqref="AG91" start="0" length="0">
    <dxf>
      <numFmt numFmtId="167" formatCode="_(&quot;$&quot;\ * #,##0.00_);_(&quot;$&quot;\ * \(#,##0.00\);_(&quot;$&quot;\ * &quot;-&quot;??_);_(@_)"/>
      <fill>
        <patternFill>
          <bgColor theme="6" tint="0.39997558519241921"/>
        </patternFill>
      </fill>
      <alignment horizontal="center" vertical="center" readingOrder="0"/>
    </dxf>
  </rfmt>
  <rfmt sheetId="1" s="1" sqref="AH91" start="0" length="0">
    <dxf>
      <numFmt numFmtId="167" formatCode="_(&quot;$&quot;\ * #,##0.00_);_(&quot;$&quot;\ * \(#,##0.00\);_(&quot;$&quot;\ * &quot;-&quot;??_);_(@_)"/>
      <fill>
        <patternFill>
          <bgColor theme="6" tint="0.39997558519241921"/>
        </patternFill>
      </fill>
      <alignment horizontal="center" vertical="center" readingOrder="0"/>
    </dxf>
  </rfmt>
  <rfmt sheetId="1" s="1" sqref="AI91" start="0" length="0">
    <dxf>
      <numFmt numFmtId="167" formatCode="_(&quot;$&quot;\ * #,##0.00_);_(&quot;$&quot;\ * \(#,##0.00\);_(&quot;$&quot;\ * &quot;-&quot;??_);_(@_)"/>
      <fill>
        <patternFill>
          <bgColor theme="6" tint="0.39997558519241921"/>
        </patternFill>
      </fill>
      <alignment horizontal="center" vertical="center" readingOrder="0"/>
    </dxf>
  </rfmt>
  <rfmt sheetId="1" s="1" sqref="AJ91" start="0" length="0">
    <dxf>
      <numFmt numFmtId="167" formatCode="_(&quot;$&quot;\ * #,##0.00_);_(&quot;$&quot;\ * \(#,##0.00\);_(&quot;$&quot;\ * &quot;-&quot;??_);_(@_)"/>
      <fill>
        <patternFill>
          <bgColor theme="6" tint="0.39997558519241921"/>
        </patternFill>
      </fill>
      <alignment horizontal="center" vertical="center" readingOrder="0"/>
    </dxf>
  </rfmt>
  <rfmt sheetId="1" s="1" sqref="AK91" start="0" length="0">
    <dxf>
      <numFmt numFmtId="167" formatCode="_(&quot;$&quot;\ * #,##0.00_);_(&quot;$&quot;\ * \(#,##0.00\);_(&quot;$&quot;\ * &quot;-&quot;??_);_(@_)"/>
      <fill>
        <patternFill>
          <bgColor theme="6" tint="0.39997558519241921"/>
        </patternFill>
      </fill>
      <alignment horizontal="center" vertical="center" readingOrder="0"/>
    </dxf>
  </rfmt>
  <rfmt sheetId="1" s="1" sqref="AL91" start="0" length="0">
    <dxf>
      <numFmt numFmtId="167" formatCode="_(&quot;$&quot;\ * #,##0.00_);_(&quot;$&quot;\ * \(#,##0.00\);_(&quot;$&quot;\ * &quot;-&quot;??_);_(@_)"/>
      <fill>
        <patternFill>
          <bgColor theme="6" tint="0.39997558519241921"/>
        </patternFill>
      </fill>
      <alignment horizontal="center" vertical="center" readingOrder="0"/>
    </dxf>
  </rfmt>
  <rfmt sheetId="1" s="1" sqref="AM91" start="0" length="0">
    <dxf>
      <numFmt numFmtId="167" formatCode="_(&quot;$&quot;\ * #,##0.00_);_(&quot;$&quot;\ * \(#,##0.00\);_(&quot;$&quot;\ * &quot;-&quot;??_);_(@_)"/>
      <fill>
        <patternFill>
          <bgColor theme="6" tint="0.39997558519241921"/>
        </patternFill>
      </fill>
      <alignment horizontal="center" vertical="center" readingOrder="0"/>
    </dxf>
  </rfmt>
  <rfmt sheetId="1" s="1" sqref="AN91" start="0" length="0">
    <dxf>
      <numFmt numFmtId="167" formatCode="_(&quot;$&quot;\ * #,##0.00_);_(&quot;$&quot;\ * \(#,##0.00\);_(&quot;$&quot;\ * &quot;-&quot;??_);_(@_)"/>
      <fill>
        <patternFill>
          <bgColor theme="6" tint="0.39997558519241921"/>
        </patternFill>
      </fill>
      <alignment horizontal="center" vertical="center" readingOrder="0"/>
    </dxf>
  </rfmt>
  <rfmt sheetId="1" sqref="A93" start="0" length="0">
    <dxf>
      <font>
        <sz val="10"/>
      </font>
      <fill>
        <patternFill>
          <bgColor theme="6" tint="0.39997558519241921"/>
        </patternFill>
      </fill>
    </dxf>
  </rfmt>
  <rfmt sheetId="1" sqref="B93" start="0" length="0">
    <dxf>
      <font>
        <i/>
        <sz val="10"/>
        <color auto="1"/>
      </font>
      <numFmt numFmtId="30" formatCode="@"/>
      <fill>
        <patternFill>
          <bgColor theme="6" tint="0.39997558519241921"/>
        </patternFill>
      </fill>
      <alignment wrapText="0" readingOrder="0"/>
      <border outline="0">
        <left/>
        <right/>
        <top/>
        <bottom/>
      </border>
      <protection locked="1"/>
    </dxf>
  </rfmt>
  <rfmt sheetId="1" sqref="C93" start="0" length="0">
    <dxf>
      <font>
        <i/>
        <sz val="10"/>
        <color auto="1"/>
      </font>
      <numFmt numFmtId="30" formatCode="@"/>
      <fill>
        <patternFill>
          <bgColor theme="6" tint="0.39997558519241921"/>
        </patternFill>
      </fill>
      <alignment horizontal="center" wrapText="0" readingOrder="0"/>
      <border outline="0">
        <left/>
        <right/>
        <top/>
        <bottom/>
      </border>
      <protection locked="1"/>
    </dxf>
  </rfmt>
  <rfmt sheetId="1" sqref="D93" start="0" length="0">
    <dxf>
      <font>
        <i/>
        <sz val="10"/>
        <color auto="1"/>
      </font>
      <numFmt numFmtId="30" formatCode="@"/>
      <fill>
        <patternFill>
          <bgColor theme="6" tint="0.39997558519241921"/>
        </patternFill>
      </fill>
      <alignment horizontal="center" wrapText="0" readingOrder="0"/>
      <border outline="0">
        <left/>
        <right/>
        <top/>
        <bottom/>
      </border>
      <protection locked="1"/>
    </dxf>
  </rfmt>
  <rfmt sheetId="1" sqref="E93" start="0" length="0">
    <dxf>
      <font>
        <i/>
        <sz val="10"/>
        <color auto="1"/>
      </font>
      <numFmt numFmtId="30" formatCode="@"/>
      <fill>
        <patternFill>
          <bgColor theme="6" tint="0.39997558519241921"/>
        </patternFill>
      </fill>
      <alignment horizontal="center" wrapText="0" readingOrder="0"/>
      <border outline="0">
        <left/>
        <right/>
        <top/>
        <bottom/>
      </border>
      <protection locked="1"/>
    </dxf>
  </rfmt>
  <rfmt sheetId="1" sqref="F93" start="0" length="0">
    <dxf>
      <fill>
        <patternFill>
          <bgColor theme="6" tint="0.39997558519241921"/>
        </patternFill>
      </fill>
    </dxf>
  </rfmt>
  <rfmt sheetId="1" sqref="G93" start="0" length="0">
    <dxf>
      <fill>
        <patternFill>
          <bgColor theme="6" tint="0.39997558519241921"/>
        </patternFill>
      </fill>
    </dxf>
  </rfmt>
  <rfmt sheetId="1" sqref="H93" start="0" length="0">
    <dxf>
      <fill>
        <patternFill>
          <bgColor theme="6" tint="0.39997558519241921"/>
        </patternFill>
      </fill>
    </dxf>
  </rfmt>
  <rfmt sheetId="1" sqref="I93" start="0" length="0">
    <dxf>
      <fill>
        <patternFill>
          <bgColor theme="6" tint="0.39997558519241921"/>
        </patternFill>
      </fill>
    </dxf>
  </rfmt>
  <rfmt sheetId="1" sqref="J93" start="0" length="0">
    <dxf>
      <font>
        <sz val="11"/>
        <color theme="1"/>
        <name val="Calibri"/>
        <scheme val="minor"/>
      </font>
      <fill>
        <patternFill>
          <bgColor theme="6" tint="0.39997558519241921"/>
        </patternFill>
      </fill>
      <alignment horizontal="center" vertical="center" readingOrder="0"/>
      <protection locked="1"/>
    </dxf>
  </rfmt>
  <rfmt sheetId="1" sqref="K93" start="0" length="0">
    <dxf>
      <font>
        <sz val="11"/>
        <color theme="1"/>
        <name val="Calibri"/>
        <scheme val="minor"/>
      </font>
      <fill>
        <patternFill>
          <bgColor theme="6" tint="0.39997558519241921"/>
        </patternFill>
      </fill>
      <alignment horizontal="center" vertical="center" readingOrder="0"/>
      <border outline="0">
        <top/>
      </border>
      <protection locked="1"/>
    </dxf>
  </rfmt>
  <rfmt sheetId="1" s="1" sqref="L93" start="0" length="0">
    <dxf>
      <numFmt numFmtId="0" formatCode="General"/>
      <fill>
        <patternFill>
          <bgColor theme="6" tint="0.39997558519241921"/>
        </patternFill>
      </fill>
      <alignment horizontal="center" vertical="center" readingOrder="0"/>
      <protection locked="1"/>
    </dxf>
  </rfmt>
  <rfmt sheetId="1" sqref="M93" start="0" length="0">
    <dxf>
      <fill>
        <patternFill>
          <bgColor theme="6" tint="0.39997558519241921"/>
        </patternFill>
      </fill>
      <alignment horizontal="center" readingOrder="0"/>
      <protection locked="1"/>
    </dxf>
  </rfmt>
  <rfmt sheetId="1" sqref="N93" start="0" length="0">
    <dxf>
      <fill>
        <patternFill>
          <bgColor theme="6" tint="0.39997558519241921"/>
        </patternFill>
      </fill>
      <alignment horizontal="center" readingOrder="0"/>
      <protection locked="1"/>
    </dxf>
  </rfmt>
  <rfmt sheetId="1" s="1" sqref="O93"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protection locked="1"/>
    </dxf>
  </rfmt>
  <rfmt sheetId="1" sqref="P93" start="0" length="0">
    <dxf>
      <font>
        <b/>
        <color theme="0"/>
      </font>
      <fill>
        <patternFill>
          <bgColor theme="6" tint="0.39997558519241921"/>
        </patternFill>
      </fill>
      <alignment horizontal="center" vertical="center" readingOrder="0"/>
    </dxf>
  </rfmt>
  <rfmt sheetId="1" s="1" sqref="Q93" start="0" length="0">
    <dxf>
      <font>
        <b/>
        <sz val="11"/>
        <color theme="0"/>
        <name val="Calibri"/>
        <scheme val="minor"/>
      </font>
      <numFmt numFmtId="167" formatCode="_(&quot;$&quot;\ * #,##0.00_);_(&quot;$&quot;\ * \(#,##0.00\);_(&quot;$&quot;\ * &quot;-&quot;??_);_(@_)"/>
      <fill>
        <patternFill>
          <bgColor theme="6" tint="0.39997558519241921"/>
        </patternFill>
      </fill>
      <alignment horizontal="center" vertical="center" readingOrder="0"/>
      <protection locked="1"/>
    </dxf>
  </rfmt>
  <rfmt sheetId="1" s="1" sqref="R93" start="0" length="0">
    <dxf>
      <font>
        <b/>
        <sz val="11"/>
        <color theme="1"/>
        <name val="Calibri"/>
        <scheme val="minor"/>
      </font>
      <numFmt numFmtId="167" formatCode="_(&quot;$&quot;\ * #,##0.00_);_(&quot;$&quot;\ * \(#,##0.00\);_(&quot;$&quot;\ * &quot;-&quot;??_);_(@_)"/>
      <fill>
        <patternFill>
          <bgColor theme="6" tint="0.39997558519241921"/>
        </patternFill>
      </fill>
      <alignment horizontal="center" vertical="center" readingOrder="0"/>
      <protection locked="1"/>
    </dxf>
  </rfmt>
  <rfmt sheetId="1" sqref="S93" start="0" length="0">
    <dxf>
      <font>
        <b/>
        <sz val="10"/>
      </font>
      <numFmt numFmtId="167" formatCode="_(&quot;$&quot;\ * #,##0.00_);_(&quot;$&quot;\ * \(#,##0.00\);_(&quot;$&quot;\ * &quot;-&quot;??_);_(@_)"/>
      <fill>
        <patternFill>
          <bgColor theme="6" tint="0.39997558519241921"/>
        </patternFill>
      </fill>
      <alignment horizontal="center" vertical="center" readingOrder="0"/>
      <protection locked="1"/>
    </dxf>
  </rfmt>
  <rfmt sheetId="1" sqref="T93" start="0" length="0">
    <dxf>
      <font>
        <b/>
        <sz val="10"/>
        <color rgb="FF0070C0"/>
      </font>
      <numFmt numFmtId="176" formatCode="_-[$$-240A]\ * #,##0.00_ ;_-[$$-240A]\ * \-#,##0.00\ ;_-[$$-240A]\ * &quot;-&quot;??_ ;_-@_ "/>
      <fill>
        <patternFill>
          <bgColor theme="6" tint="0.39997558519241921"/>
        </patternFill>
      </fill>
      <alignment horizontal="center" vertical="center" readingOrder="0"/>
      <protection locked="1"/>
    </dxf>
  </rfmt>
  <rfmt sheetId="1" sqref="U93" start="0" length="0">
    <dxf>
      <font>
        <b/>
        <sz val="10"/>
        <color rgb="FF0070C0"/>
      </font>
      <numFmt numFmtId="35" formatCode="_-* #,##0.00\ _€_-;\-* #,##0.00\ _€_-;_-* &quot;-&quot;??\ _€_-;_-@_-"/>
      <fill>
        <patternFill>
          <bgColor theme="6" tint="0.39997558519241921"/>
        </patternFill>
      </fill>
      <alignment horizontal="center" vertical="center" readingOrder="0"/>
      <protection locked="1"/>
    </dxf>
  </rfmt>
  <rfmt sheetId="1" sqref="V93" start="0" length="0">
    <dxf>
      <font>
        <b/>
        <sz val="10"/>
      </font>
      <fill>
        <patternFill>
          <bgColor theme="6" tint="0.39997558519241921"/>
        </patternFill>
      </fill>
      <alignment horizontal="center" readingOrder="0"/>
      <protection locked="1"/>
    </dxf>
  </rfmt>
  <rfmt sheetId="1" sqref="W93" start="0" length="0">
    <dxf>
      <font>
        <b/>
        <sz val="10"/>
      </font>
      <fill>
        <patternFill>
          <bgColor theme="6" tint="0.39997558519241921"/>
        </patternFill>
      </fill>
      <alignment horizontal="center" readingOrder="0"/>
      <protection locked="1"/>
    </dxf>
  </rfmt>
  <rfmt sheetId="1" sqref="X93" start="0" length="0">
    <dxf>
      <font>
        <b/>
        <sz val="10"/>
      </font>
      <fill>
        <patternFill>
          <bgColor theme="6" tint="0.39997558519241921"/>
        </patternFill>
      </fill>
      <protection locked="1"/>
    </dxf>
  </rfmt>
  <rfmt sheetId="1" sqref="Y93" start="0" length="0">
    <dxf>
      <font>
        <sz val="11"/>
        <color theme="1"/>
        <name val="Calibri"/>
        <scheme val="minor"/>
      </font>
      <fill>
        <patternFill>
          <bgColor theme="6" tint="0.39997558519241921"/>
        </patternFill>
      </fill>
      <protection locked="1"/>
    </dxf>
  </rfmt>
  <rfmt sheetId="1" sqref="Z93" start="0" length="0">
    <dxf>
      <font>
        <sz val="11"/>
        <color theme="1"/>
        <name val="Calibri"/>
        <scheme val="minor"/>
      </font>
      <fill>
        <patternFill>
          <bgColor theme="6" tint="0.39997558519241921"/>
        </patternFill>
      </fill>
      <alignment horizontal="center" readingOrder="0"/>
      <protection locked="1"/>
    </dxf>
  </rfmt>
  <rfmt sheetId="1" sqref="AA93" start="0" length="0">
    <dxf>
      <font>
        <sz val="11"/>
        <color theme="1"/>
        <name val="Calibri"/>
        <scheme val="minor"/>
      </font>
      <fill>
        <patternFill>
          <bgColor theme="6" tint="0.39997558519241921"/>
        </patternFill>
      </fill>
      <alignment horizontal="center" readingOrder="0"/>
      <protection locked="1"/>
    </dxf>
  </rfmt>
  <rfmt sheetId="1" sqref="AB93" start="0" length="0">
    <dxf>
      <font>
        <sz val="11"/>
        <color theme="1"/>
        <name val="Calibri"/>
        <scheme val="minor"/>
      </font>
      <fill>
        <patternFill>
          <bgColor theme="6" tint="0.39997558519241921"/>
        </patternFill>
      </fill>
      <alignment horizontal="center" vertical="center" readingOrder="0"/>
      <protection locked="1"/>
    </dxf>
  </rfmt>
  <rfmt sheetId="1" sqref="AC93" start="0" length="0">
    <dxf>
      <font>
        <sz val="10"/>
      </font>
      <fill>
        <patternFill>
          <bgColor theme="6" tint="0.39997558519241921"/>
        </patternFill>
      </fill>
      <alignment vertical="center" readingOrder="0"/>
      <protection locked="1"/>
    </dxf>
  </rfmt>
  <rfmt sheetId="1" sqref="AD93" start="0" length="0">
    <dxf>
      <font>
        <sz val="10"/>
      </font>
      <fill>
        <patternFill>
          <bgColor theme="6" tint="0.39997558519241921"/>
        </patternFill>
      </fill>
      <alignment vertical="center" readingOrder="0"/>
      <protection locked="1"/>
    </dxf>
  </rfmt>
  <rfmt sheetId="1" sqref="AE93" start="0" length="0">
    <dxf>
      <font>
        <sz val="10"/>
      </font>
      <fill>
        <patternFill>
          <bgColor theme="6" tint="0.39997558519241921"/>
        </patternFill>
      </fill>
      <alignment vertical="center" readingOrder="0"/>
      <protection locked="1"/>
    </dxf>
  </rfmt>
  <rfmt sheetId="1" sqref="AF93" start="0" length="0">
    <dxf>
      <font>
        <sz val="10"/>
      </font>
      <fill>
        <patternFill>
          <bgColor theme="6" tint="0.39997558519241921"/>
        </patternFill>
      </fill>
      <alignment vertical="center" readingOrder="0"/>
      <protection locked="1"/>
    </dxf>
  </rfmt>
  <rfmt sheetId="1" sqref="AG93" start="0" length="0">
    <dxf>
      <font>
        <sz val="10"/>
      </font>
      <fill>
        <patternFill>
          <bgColor theme="6" tint="0.39997558519241921"/>
        </patternFill>
      </fill>
      <alignment vertical="center" readingOrder="0"/>
      <protection locked="1"/>
    </dxf>
  </rfmt>
  <rfmt sheetId="1" sqref="AH93" start="0" length="0">
    <dxf>
      <font>
        <sz val="10"/>
      </font>
      <fill>
        <patternFill>
          <bgColor theme="6" tint="0.39997558519241921"/>
        </patternFill>
      </fill>
      <alignment vertical="center" readingOrder="0"/>
      <protection locked="1"/>
    </dxf>
  </rfmt>
  <rfmt sheetId="1" sqref="AI93" start="0" length="0">
    <dxf>
      <font>
        <sz val="10"/>
      </font>
      <fill>
        <patternFill>
          <bgColor theme="6" tint="0.39997558519241921"/>
        </patternFill>
      </fill>
      <alignment vertical="center" readingOrder="0"/>
      <protection locked="1"/>
    </dxf>
  </rfmt>
  <rfmt sheetId="1" sqref="AJ93" start="0" length="0">
    <dxf>
      <font>
        <sz val="10"/>
      </font>
      <fill>
        <patternFill>
          <bgColor theme="6" tint="0.39997558519241921"/>
        </patternFill>
      </fill>
      <alignment vertical="center" readingOrder="0"/>
      <protection locked="1"/>
    </dxf>
  </rfmt>
  <rfmt sheetId="1" sqref="AK93" start="0" length="0">
    <dxf>
      <font>
        <sz val="10"/>
      </font>
      <fill>
        <patternFill>
          <bgColor theme="6" tint="0.39997558519241921"/>
        </patternFill>
      </fill>
      <alignment vertical="center" readingOrder="0"/>
      <protection locked="1"/>
    </dxf>
  </rfmt>
  <rfmt sheetId="1" sqref="AL93" start="0" length="0">
    <dxf>
      <font>
        <sz val="10"/>
      </font>
      <fill>
        <patternFill>
          <bgColor theme="6" tint="0.39997558519241921"/>
        </patternFill>
      </fill>
      <alignment vertical="center" readingOrder="0"/>
      <protection locked="1"/>
    </dxf>
  </rfmt>
  <rfmt sheetId="1" sqref="AM93" start="0" length="0">
    <dxf>
      <font>
        <sz val="10"/>
      </font>
      <fill>
        <patternFill>
          <bgColor theme="6" tint="0.39997558519241921"/>
        </patternFill>
      </fill>
      <alignment vertical="center" readingOrder="0"/>
      <protection locked="1"/>
    </dxf>
  </rfmt>
  <rfmt sheetId="1" sqref="AN93" start="0" length="0">
    <dxf>
      <font>
        <sz val="10"/>
      </font>
      <fill>
        <patternFill>
          <bgColor theme="6" tint="0.39997558519241921"/>
        </patternFill>
      </fill>
    </dxf>
  </rfmt>
  <rcc rId="30581" sId="1" numFmtId="34">
    <oc r="Q86">
      <v>79009870</v>
    </oc>
    <nc r="Q86">
      <v>76056230</v>
    </nc>
  </rcc>
  <rcc rId="30582" sId="1" numFmtId="34">
    <oc r="R87">
      <v>73841000</v>
    </oc>
    <nc r="R87"/>
  </rcc>
  <rcc rId="30583" sId="1" numFmtId="34">
    <oc r="S87">
      <v>46240000</v>
    </oc>
    <nc r="S87"/>
  </rcc>
  <rcc rId="30584" sId="1">
    <nc r="Q87">
      <f>SUM(Q86)</f>
    </nc>
  </rcc>
  <rcc rId="30585" sId="1" numFmtId="34">
    <nc r="P87">
      <v>76056230</v>
    </nc>
  </rcc>
  <rcc rId="30586" sId="1">
    <nc r="O87">
      <f>+P87-Q87</f>
    </nc>
  </rcc>
  <rcc rId="30587" sId="1">
    <nc r="Q89">
      <f>SUM(Q88)</f>
    </nc>
  </rcc>
  <rcc rId="30588" sId="1" numFmtId="34">
    <nc r="P89">
      <v>227032600</v>
    </nc>
  </rcc>
  <rcc rId="30589" sId="1">
    <nc r="O89">
      <f>+P89-Q89</f>
    </nc>
  </rcc>
  <rcc rId="30590" sId="1">
    <nc r="Q91">
      <f>SUM(Q90)</f>
    </nc>
  </rcc>
  <rcc rId="30591" sId="1" numFmtId="34">
    <nc r="P91">
      <v>817979000</v>
    </nc>
  </rcc>
  <rcc rId="30592" sId="1">
    <nc r="O91">
      <f>+P91-Q91</f>
    </nc>
  </rcc>
  <rcc rId="30593" sId="1">
    <nc r="Q93">
      <f>SUM(Q92)</f>
    </nc>
  </rcc>
  <rcc rId="30594" sId="1" numFmtId="34">
    <nc r="P93">
      <v>451794050</v>
    </nc>
  </rcc>
  <rcc rId="30595" sId="1">
    <nc r="O93">
      <f>+P93-Q93</f>
    </nc>
  </rcc>
  <rfmt sheetId="1" sqref="A94" start="0" length="0">
    <dxf>
      <font>
        <sz val="12"/>
        <color auto="1"/>
      </font>
      <fill>
        <patternFill>
          <bgColor theme="7" tint="0.39997558519241921"/>
        </patternFill>
      </fill>
      <protection locked="1"/>
    </dxf>
  </rfmt>
  <rfmt sheetId="1" sqref="B94" start="0" length="0">
    <dxf>
      <font>
        <sz val="12"/>
        <color auto="1"/>
      </font>
      <fill>
        <patternFill>
          <bgColor theme="7" tint="0.39997558519241921"/>
        </patternFill>
      </fill>
      <protection locked="1"/>
    </dxf>
  </rfmt>
  <rfmt sheetId="1" sqref="C94" start="0" length="0">
    <dxf>
      <font>
        <sz val="12"/>
        <color auto="1"/>
      </font>
      <fill>
        <patternFill>
          <bgColor theme="7" tint="0.39997558519241921"/>
        </patternFill>
      </fill>
      <alignment horizontal="right" readingOrder="0"/>
      <protection locked="1"/>
    </dxf>
  </rfmt>
  <rfmt sheetId="1" sqref="D94" start="0" length="0">
    <dxf>
      <font>
        <sz val="12"/>
        <color auto="1"/>
      </font>
      <fill>
        <patternFill>
          <bgColor theme="7" tint="0.39997558519241921"/>
        </patternFill>
      </fill>
      <alignment horizontal="right" readingOrder="0"/>
      <protection locked="1"/>
    </dxf>
  </rfmt>
  <rfmt sheetId="1" sqref="E94" start="0" length="0">
    <dxf>
      <font>
        <sz val="10"/>
        <color auto="1"/>
      </font>
      <fill>
        <patternFill>
          <bgColor theme="7" tint="0.39997558519241921"/>
        </patternFill>
      </fill>
      <alignment horizontal="right" readingOrder="0"/>
      <protection locked="1"/>
    </dxf>
  </rfmt>
  <rfmt sheetId="1" sqref="F94" start="0" length="0">
    <dxf>
      <font>
        <sz val="10"/>
        <color auto="1"/>
      </font>
      <fill>
        <patternFill>
          <bgColor theme="7" tint="0.39997558519241921"/>
        </patternFill>
      </fill>
      <protection locked="1"/>
    </dxf>
  </rfmt>
  <rfmt sheetId="1" sqref="G94" start="0" length="0">
    <dxf>
      <font>
        <sz val="10"/>
        <color auto="1"/>
      </font>
      <fill>
        <patternFill>
          <bgColor theme="7" tint="0.39997558519241921"/>
        </patternFill>
      </fill>
      <protection locked="1"/>
    </dxf>
  </rfmt>
  <rfmt sheetId="1" sqref="H94" start="0" length="0">
    <dxf>
      <font>
        <sz val="10"/>
        <color auto="1"/>
      </font>
      <fill>
        <patternFill>
          <bgColor theme="7" tint="0.39997558519241921"/>
        </patternFill>
      </fill>
      <protection locked="1"/>
    </dxf>
  </rfmt>
  <rfmt sheetId="1" sqref="I94" start="0" length="0">
    <dxf>
      <font>
        <sz val="10"/>
        <color auto="1"/>
      </font>
      <fill>
        <patternFill>
          <bgColor theme="7" tint="0.39997558519241921"/>
        </patternFill>
      </fill>
      <protection locked="1"/>
    </dxf>
  </rfmt>
  <rfmt sheetId="1" sqref="J94" start="0" length="0">
    <dxf>
      <font>
        <sz val="10"/>
        <color auto="1"/>
      </font>
      <fill>
        <patternFill>
          <bgColor theme="7" tint="0.39997558519241921"/>
        </patternFill>
      </fill>
      <protection locked="1"/>
    </dxf>
  </rfmt>
  <rfmt sheetId="1" sqref="K94" start="0" length="0">
    <dxf>
      <font>
        <sz val="10"/>
        <color auto="1"/>
      </font>
      <fill>
        <patternFill>
          <bgColor theme="7" tint="0.39997558519241921"/>
        </patternFill>
      </fill>
      <alignment vertical="bottom" wrapText="0" readingOrder="0"/>
      <protection locked="1"/>
    </dxf>
  </rfmt>
  <rfmt sheetId="1" sqref="L94" start="0" length="0">
    <dxf>
      <font>
        <sz val="10"/>
        <color auto="1"/>
      </font>
      <fill>
        <patternFill>
          <bgColor theme="7" tint="0.39997558519241921"/>
        </patternFill>
      </fill>
      <alignment horizontal="center" vertical="center" readingOrder="0"/>
      <protection locked="1"/>
    </dxf>
  </rfmt>
  <rfmt sheetId="1" sqref="M94" start="0" length="0">
    <dxf>
      <font>
        <sz val="10"/>
        <color auto="1"/>
      </font>
      <fill>
        <patternFill>
          <bgColor theme="7" tint="0.39997558519241921"/>
        </patternFill>
      </fill>
      <alignment horizontal="center" vertical="center" readingOrder="0"/>
      <protection locked="1"/>
    </dxf>
  </rfmt>
  <rfmt sheetId="1" sqref="N94" start="0" length="0">
    <dxf>
      <font>
        <sz val="10"/>
        <color auto="1"/>
      </font>
      <fill>
        <patternFill>
          <bgColor theme="7" tint="0.39997558519241921"/>
        </patternFill>
      </fill>
      <protection locked="1"/>
    </dxf>
  </rfmt>
  <rfmt sheetId="1" sqref="O94" start="0" length="0">
    <dxf>
      <font>
        <sz val="10"/>
        <color auto="1"/>
      </font>
      <numFmt numFmtId="167" formatCode="_(&quot;$&quot;\ * #,##0.00_);_(&quot;$&quot;\ * \(#,##0.00\);_(&quot;$&quot;\ * &quot;-&quot;??_);_(@_)"/>
      <fill>
        <patternFill>
          <bgColor theme="7" tint="0.39997558519241921"/>
        </patternFill>
      </fill>
      <protection locked="1"/>
    </dxf>
  </rfmt>
  <rfmt sheetId="1" s="1" sqref="P94" start="0" length="0">
    <dxf>
      <font>
        <sz val="11"/>
        <color theme="0"/>
        <name val="Calibri"/>
        <scheme val="minor"/>
      </font>
      <numFmt numFmtId="167" formatCode="_(&quot;$&quot;\ * #,##0.00_);_(&quot;$&quot;\ * \(#,##0.00\);_(&quot;$&quot;\ * &quot;-&quot;??_);_(@_)"/>
      <fill>
        <patternFill>
          <bgColor theme="7" tint="0.39997558519241921"/>
        </patternFill>
      </fill>
    </dxf>
  </rfmt>
  <rfmt sheetId="1" s="1" sqref="Q94" start="0" length="0">
    <dxf>
      <font>
        <sz val="11"/>
        <color theme="0"/>
        <name val="Calibri"/>
        <scheme val="minor"/>
      </font>
      <fill>
        <patternFill>
          <bgColor theme="7" tint="0.39997558519241921"/>
        </patternFill>
      </fill>
      <protection locked="1"/>
    </dxf>
  </rfmt>
  <rfmt sheetId="1" s="1" sqref="R94" start="0" length="0">
    <dxf>
      <font>
        <sz val="11"/>
        <color auto="1"/>
        <name val="Calibri"/>
        <scheme val="minor"/>
      </font>
      <fill>
        <patternFill>
          <bgColor theme="7" tint="0.39997558519241921"/>
        </patternFill>
      </fill>
      <protection locked="1"/>
    </dxf>
  </rfmt>
  <rfmt sheetId="1" sqref="S94" start="0" length="0">
    <dxf>
      <font>
        <sz val="10"/>
        <color auto="1"/>
      </font>
      <fill>
        <patternFill>
          <bgColor theme="7" tint="0.39997558519241921"/>
        </patternFill>
      </fill>
      <protection locked="1"/>
    </dxf>
  </rfmt>
  <rfmt sheetId="1" sqref="T94" start="0" length="0">
    <dxf>
      <font>
        <sz val="10"/>
        <color auto="1"/>
      </font>
      <fill>
        <patternFill>
          <bgColor theme="7" tint="0.39997558519241921"/>
        </patternFill>
      </fill>
      <protection locked="1"/>
    </dxf>
  </rfmt>
  <rfmt sheetId="1" sqref="U94" start="0" length="0">
    <dxf>
      <font>
        <sz val="10"/>
        <color auto="1"/>
      </font>
      <fill>
        <patternFill>
          <bgColor theme="7" tint="0.39997558519241921"/>
        </patternFill>
      </fill>
      <alignment horizontal="center" vertical="center" readingOrder="0"/>
      <protection locked="1"/>
    </dxf>
  </rfmt>
  <rfmt sheetId="1" sqref="V94" start="0" length="0">
    <dxf>
      <font>
        <b val="0"/>
        <sz val="11"/>
        <color theme="1"/>
        <name val="Calibri"/>
        <scheme val="minor"/>
      </font>
      <numFmt numFmtId="0" formatCode="General"/>
      <fill>
        <patternFill>
          <bgColor theme="7" tint="0.39997558519241921"/>
        </patternFill>
      </fill>
      <alignment wrapText="0" readingOrder="0"/>
      <protection locked="1"/>
    </dxf>
  </rfmt>
  <rfmt sheetId="1" sqref="W94" start="0" length="0">
    <dxf>
      <font>
        <sz val="10"/>
        <color auto="1"/>
      </font>
      <numFmt numFmtId="0" formatCode="General"/>
      <fill>
        <patternFill>
          <bgColor theme="7" tint="0.39997558519241921"/>
        </patternFill>
      </fill>
      <protection locked="1"/>
    </dxf>
  </rfmt>
  <rfmt sheetId="1" sqref="X94" start="0" length="0">
    <dxf>
      <font>
        <sz val="10"/>
        <color auto="1"/>
      </font>
      <numFmt numFmtId="0" formatCode="General"/>
      <fill>
        <patternFill>
          <bgColor theme="7" tint="0.39997558519241921"/>
        </patternFill>
      </fill>
      <alignment horizontal="general" readingOrder="0"/>
      <protection locked="1"/>
    </dxf>
  </rfmt>
  <rfmt sheetId="1" sqref="Y94" start="0" length="0">
    <dxf>
      <font>
        <sz val="10"/>
        <color auto="1"/>
      </font>
      <numFmt numFmtId="0" formatCode="General"/>
      <fill>
        <patternFill>
          <bgColor theme="7" tint="0.39997558519241921"/>
        </patternFill>
      </fill>
      <protection locked="1"/>
    </dxf>
  </rfmt>
  <rfmt sheetId="1" sqref="Z94" start="0" length="0">
    <dxf>
      <font>
        <sz val="10"/>
        <color auto="1"/>
      </font>
      <numFmt numFmtId="0" formatCode="General"/>
      <fill>
        <patternFill>
          <bgColor theme="7" tint="0.39997558519241921"/>
        </patternFill>
      </fill>
      <protection locked="1"/>
    </dxf>
  </rfmt>
  <rfmt sheetId="1" sqref="AA94" start="0" length="0">
    <dxf>
      <font>
        <sz val="10"/>
        <color auto="1"/>
      </font>
      <numFmt numFmtId="0" formatCode="General"/>
      <fill>
        <patternFill>
          <bgColor theme="7" tint="0.39997558519241921"/>
        </patternFill>
      </fill>
      <protection locked="1"/>
    </dxf>
  </rfmt>
  <rfmt sheetId="1" sqref="AB94" start="0" length="0">
    <dxf>
      <font>
        <sz val="10"/>
        <color auto="1"/>
      </font>
      <numFmt numFmtId="0" formatCode="General"/>
      <fill>
        <patternFill>
          <bgColor theme="7" tint="0.39997558519241921"/>
        </patternFill>
      </fill>
      <protection locked="1"/>
    </dxf>
  </rfmt>
  <rfmt sheetId="1" s="1" sqref="AC94" start="0" length="0">
    <dxf>
      <font>
        <sz val="11"/>
        <color auto="1"/>
        <name val="Calibri"/>
        <scheme val="minor"/>
      </font>
      <numFmt numFmtId="171" formatCode="_(&quot;$&quot;\ * #,##0_);_(&quot;$&quot;\ * \(#,##0\);_(&quot;$&quot;\ * &quot;-&quot;??_);_(@_)"/>
      <fill>
        <patternFill>
          <bgColor theme="7" tint="0.39997558519241921"/>
        </patternFill>
      </fill>
      <protection locked="1"/>
    </dxf>
  </rfmt>
  <rfmt sheetId="1" s="1" sqref="AD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E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F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G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H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I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J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K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L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M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fmt sheetId="1" s="1" sqref="AN94" start="0" length="0">
    <dxf>
      <font>
        <sz val="11"/>
        <color auto="1"/>
        <name val="Calibri"/>
        <scheme val="minor"/>
      </font>
      <numFmt numFmtId="171" formatCode="_(&quot;$&quot;\ * #,##0_);_(&quot;$&quot;\ * \(#,##0\);_(&quot;$&quot;\ * &quot;-&quot;??_);_(@_)"/>
      <fill>
        <patternFill>
          <bgColor theme="7" tint="0.39997558519241921"/>
        </patternFill>
      </fill>
      <alignment horizontal="center" vertical="center" readingOrder="0"/>
      <protection locked="1"/>
    </dxf>
  </rfmt>
  <rcc rId="30596" sId="1">
    <nc r="Q94">
      <f>+Q41+Q44+Q51+Q53+Q61+Q63+Q70+Q75+Q77+Q83+Q85+Q89+Q87+Q93+Q91</f>
    </nc>
  </rcc>
  <rcc rId="30597" sId="1" numFmtId="34">
    <nc r="P94">
      <v>19889636608</v>
    </nc>
  </rcc>
  <rcc rId="30598" sId="1">
    <nc r="O94">
      <f>+P94-Q94</f>
    </nc>
  </rcc>
  <rfmt sheetId="1" sqref="O94" start="0" length="2147483647">
    <dxf>
      <font>
        <color theme="0"/>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6" start="0" length="0">
    <dxf>
      <font>
        <b val="0"/>
        <sz val="10"/>
      </font>
      <fill>
        <patternFill>
          <bgColor theme="6" tint="0.39997558519241921"/>
        </patternFill>
      </fill>
    </dxf>
  </rfmt>
  <rfmt sheetId="1" sqref="B96" start="0" length="0">
    <dxf>
      <font>
        <b val="0"/>
        <i/>
        <sz val="10"/>
        <color auto="1"/>
      </font>
      <numFmt numFmtId="30" formatCode="@"/>
      <fill>
        <patternFill>
          <bgColor theme="6" tint="0.39997558519241921"/>
        </patternFill>
      </fill>
      <alignment wrapText="0" readingOrder="0"/>
      <border outline="0">
        <left/>
        <right/>
        <top/>
        <bottom/>
      </border>
      <protection locked="1"/>
    </dxf>
  </rfmt>
  <rfmt sheetId="1" sqref="C96" start="0" length="0">
    <dxf>
      <font>
        <b val="0"/>
        <i/>
        <sz val="10"/>
        <color auto="1"/>
      </font>
      <numFmt numFmtId="30" formatCode="@"/>
      <fill>
        <patternFill>
          <bgColor theme="6" tint="0.39997558519241921"/>
        </patternFill>
      </fill>
      <alignment horizontal="center" wrapText="0" readingOrder="0"/>
      <border outline="0">
        <left/>
        <right/>
        <top/>
        <bottom/>
      </border>
      <protection locked="1"/>
    </dxf>
  </rfmt>
  <rfmt sheetId="1" sqref="D96" start="0" length="0">
    <dxf>
      <font>
        <b val="0"/>
        <i/>
        <sz val="10"/>
        <color auto="1"/>
      </font>
      <numFmt numFmtId="30" formatCode="@"/>
      <fill>
        <patternFill>
          <bgColor theme="6" tint="0.39997558519241921"/>
        </patternFill>
      </fill>
      <alignment horizontal="center" wrapText="0" readingOrder="0"/>
      <border outline="0">
        <left/>
        <right/>
        <top/>
        <bottom/>
      </border>
      <protection locked="1"/>
    </dxf>
  </rfmt>
  <rfmt sheetId="1" sqref="E96" start="0" length="0">
    <dxf>
      <font>
        <b val="0"/>
        <i/>
        <sz val="10"/>
        <color auto="1"/>
      </font>
      <numFmt numFmtId="30" formatCode="@"/>
      <fill>
        <patternFill>
          <bgColor theme="6" tint="0.39997558519241921"/>
        </patternFill>
      </fill>
      <alignment horizontal="center" wrapText="0" readingOrder="0"/>
      <border outline="0">
        <left/>
        <right/>
        <top/>
        <bottom/>
      </border>
      <protection locked="1"/>
    </dxf>
  </rfmt>
  <rfmt sheetId="1" sqref="F96" start="0" length="0">
    <dxf>
      <font>
        <b val="0"/>
        <sz val="10"/>
      </font>
      <fill>
        <patternFill>
          <bgColor theme="6" tint="0.39997558519241921"/>
        </patternFill>
      </fill>
    </dxf>
  </rfmt>
  <rfmt sheetId="1" sqref="G96" start="0" length="0">
    <dxf>
      <font>
        <b val="0"/>
        <sz val="10"/>
      </font>
      <fill>
        <patternFill>
          <bgColor theme="6" tint="0.39997558519241921"/>
        </patternFill>
      </fill>
    </dxf>
  </rfmt>
  <rfmt sheetId="1" sqref="H96" start="0" length="0">
    <dxf>
      <font>
        <b val="0"/>
        <sz val="10"/>
      </font>
      <fill>
        <patternFill>
          <bgColor theme="6" tint="0.39997558519241921"/>
        </patternFill>
      </fill>
    </dxf>
  </rfmt>
  <rfmt sheetId="1" sqref="I96" start="0" length="0">
    <dxf>
      <font>
        <b val="0"/>
        <sz val="10"/>
      </font>
      <fill>
        <patternFill>
          <bgColor theme="6" tint="0.39997558519241921"/>
        </patternFill>
      </fill>
    </dxf>
  </rfmt>
  <rfmt sheetId="1" sqref="J96" start="0" length="0">
    <dxf>
      <font>
        <b val="0"/>
        <sz val="11"/>
        <color theme="1"/>
        <name val="Calibri"/>
        <scheme val="minor"/>
      </font>
      <fill>
        <patternFill>
          <bgColor theme="6" tint="0.39997558519241921"/>
        </patternFill>
      </fill>
      <alignment horizontal="center" vertical="center" readingOrder="0"/>
      <protection locked="1"/>
    </dxf>
  </rfmt>
  <rfmt sheetId="1" sqref="K96" start="0" length="0">
    <dxf>
      <font>
        <b val="0"/>
        <sz val="11"/>
        <color theme="1"/>
        <name val="Calibri"/>
        <scheme val="minor"/>
      </font>
      <fill>
        <patternFill>
          <bgColor theme="6" tint="0.39997558519241921"/>
        </patternFill>
      </fill>
      <alignment horizontal="center" vertical="center" readingOrder="0"/>
      <border outline="0">
        <top/>
      </border>
      <protection locked="1"/>
    </dxf>
  </rfmt>
  <rfmt sheetId="1" s="1" sqref="L96" start="0" length="0">
    <dxf>
      <numFmt numFmtId="0" formatCode="General"/>
      <fill>
        <patternFill>
          <bgColor theme="6" tint="0.39997558519241921"/>
        </patternFill>
      </fill>
      <alignment horizontal="center" vertical="center" readingOrder="0"/>
      <protection locked="1"/>
    </dxf>
  </rfmt>
  <rfmt sheetId="1" sqref="M96" start="0" length="0">
    <dxf>
      <font>
        <b val="0"/>
        <sz val="10"/>
      </font>
      <fill>
        <patternFill>
          <bgColor theme="6" tint="0.39997558519241921"/>
        </patternFill>
      </fill>
      <alignment horizontal="center" readingOrder="0"/>
      <protection locked="1"/>
    </dxf>
  </rfmt>
  <rfmt sheetId="1" sqref="N96" start="0" length="0">
    <dxf>
      <font>
        <b val="0"/>
        <sz val="10"/>
      </font>
      <fill>
        <patternFill>
          <bgColor theme="6" tint="0.39997558519241921"/>
        </patternFill>
      </fill>
      <alignment horizontal="center" readingOrder="0"/>
      <protection locked="1"/>
    </dxf>
  </rfmt>
  <rfmt sheetId="1" s="1" sqref="O96" start="0" length="0">
    <dxf>
      <font>
        <sz val="11"/>
        <color theme="0"/>
        <name val="Calibri"/>
        <scheme val="minor"/>
      </font>
      <numFmt numFmtId="167" formatCode="_(&quot;$&quot;\ * #,##0.00_);_(&quot;$&quot;\ * \(#,##0.00\);_(&quot;$&quot;\ * &quot;-&quot;??_);_(@_)"/>
      <fill>
        <patternFill>
          <bgColor theme="6" tint="0.39997558519241921"/>
        </patternFill>
      </fill>
      <alignment horizontal="center" vertical="center" readingOrder="0"/>
      <protection locked="1"/>
    </dxf>
  </rfmt>
  <rfmt sheetId="1" sqref="P96" start="0" length="0">
    <dxf>
      <font>
        <color theme="0"/>
      </font>
      <fill>
        <patternFill>
          <bgColor theme="6" tint="0.39997558519241921"/>
        </patternFill>
      </fill>
      <alignment horizontal="center" vertical="center" readingOrder="0"/>
    </dxf>
  </rfmt>
  <rcc rId="30599" sId="1" odxf="1" dxf="1">
    <oc r="Q96">
      <f>SUM(Q95:Q95)</f>
    </oc>
    <nc r="Q96">
      <f>SUM(Q95:Q95)</f>
    </nc>
    <odxf>
      <font>
        <sz val="10"/>
      </font>
      <fill>
        <patternFill>
          <bgColor rgb="FF92D050"/>
        </patternFill>
      </fill>
      <alignment horizontal="general" vertical="top" readingOrder="0"/>
      <protection locked="0"/>
    </odxf>
    <ndxf>
      <font>
        <sz val="10"/>
        <color theme="0"/>
      </font>
      <fill>
        <patternFill>
          <bgColor theme="6" tint="0.39997558519241921"/>
        </patternFill>
      </fill>
      <alignment horizontal="center" vertical="center" readingOrder="0"/>
      <protection locked="1"/>
    </ndxf>
  </rcc>
  <rfmt sheetId="1" sqref="R96" start="0" length="0">
    <dxf>
      <font>
        <sz val="10"/>
      </font>
      <fill>
        <patternFill>
          <bgColor theme="6" tint="0.39997558519241921"/>
        </patternFill>
      </fill>
      <alignment horizontal="center" vertical="center" readingOrder="0"/>
      <protection locked="1"/>
    </dxf>
  </rfmt>
  <rfmt sheetId="1" s="1" sqref="S96" start="0" length="0">
    <dxf>
      <font>
        <sz val="11"/>
        <color theme="1"/>
        <name val="Calibri"/>
        <scheme val="minor"/>
      </font>
      <fill>
        <patternFill>
          <bgColor theme="6" tint="0.39997558519241921"/>
        </patternFill>
      </fill>
      <alignment horizontal="center" vertical="center" readingOrder="0"/>
      <protection locked="1"/>
    </dxf>
  </rfmt>
  <rfmt sheetId="1" s="1" sqref="T96" start="0" length="0">
    <dxf>
      <font>
        <sz val="11"/>
        <color rgb="FF0070C0"/>
        <name val="Calibri"/>
        <scheme val="minor"/>
      </font>
      <numFmt numFmtId="176" formatCode="_-[$$-240A]\ * #,##0.00_ ;_-[$$-240A]\ * \-#,##0.00\ ;_-[$$-240A]\ * &quot;-&quot;??_ ;_-@_ "/>
      <fill>
        <patternFill>
          <bgColor theme="6" tint="0.39997558519241921"/>
        </patternFill>
      </fill>
      <alignment horizontal="center" vertical="center" readingOrder="0"/>
      <protection locked="1"/>
    </dxf>
  </rfmt>
  <rfmt sheetId="1" s="1" sqref="U96" start="0" length="0">
    <dxf>
      <font>
        <sz val="11"/>
        <color rgb="FF0070C0"/>
        <name val="Calibri"/>
        <scheme val="minor"/>
      </font>
      <numFmt numFmtId="35" formatCode="_-* #,##0.00\ _€_-;\-* #,##0.00\ _€_-;_-* &quot;-&quot;??\ _€_-;_-@_-"/>
      <fill>
        <patternFill>
          <bgColor theme="6" tint="0.39997558519241921"/>
        </patternFill>
      </fill>
      <alignment horizontal="center" vertical="center" readingOrder="0"/>
      <protection locked="1"/>
    </dxf>
  </rfmt>
  <rfmt sheetId="1" s="1" sqref="V96" start="0" length="0">
    <dxf>
      <font>
        <sz val="11"/>
        <color theme="1"/>
        <name val="Calibri"/>
        <scheme val="minor"/>
      </font>
      <numFmt numFmtId="0" formatCode="General"/>
      <fill>
        <patternFill>
          <bgColor theme="6" tint="0.39997558519241921"/>
        </patternFill>
      </fill>
      <alignment horizontal="center" readingOrder="0"/>
      <protection locked="1"/>
    </dxf>
  </rfmt>
  <rfmt sheetId="1" s="1" sqref="W96" start="0" length="0">
    <dxf>
      <font>
        <sz val="11"/>
        <color theme="1"/>
        <name val="Calibri"/>
        <scheme val="minor"/>
      </font>
      <numFmt numFmtId="0" formatCode="General"/>
      <fill>
        <patternFill>
          <bgColor theme="6" tint="0.39997558519241921"/>
        </patternFill>
      </fill>
      <alignment horizontal="center" readingOrder="0"/>
      <protection locked="1"/>
    </dxf>
  </rfmt>
  <rfmt sheetId="1" sqref="X96" start="0" length="0">
    <dxf>
      <font>
        <sz val="10"/>
      </font>
      <fill>
        <patternFill>
          <bgColor theme="6" tint="0.39997558519241921"/>
        </patternFill>
      </fill>
      <protection locked="1"/>
    </dxf>
  </rfmt>
  <rfmt sheetId="1" s="1" sqref="Y96" start="0" length="0">
    <dxf>
      <font>
        <b val="0"/>
        <sz val="11"/>
        <color theme="1"/>
        <name val="Calibri"/>
        <scheme val="minor"/>
      </font>
      <numFmt numFmtId="0" formatCode="General"/>
      <fill>
        <patternFill>
          <bgColor theme="6" tint="0.39997558519241921"/>
        </patternFill>
      </fill>
      <protection locked="1"/>
    </dxf>
  </rfmt>
  <rfmt sheetId="1" s="1" sqref="Z96" start="0" length="0">
    <dxf>
      <font>
        <b val="0"/>
        <sz val="11"/>
        <color theme="1"/>
        <name val="Calibri"/>
        <scheme val="minor"/>
      </font>
      <numFmt numFmtId="0" formatCode="General"/>
      <fill>
        <patternFill>
          <bgColor theme="6" tint="0.39997558519241921"/>
        </patternFill>
      </fill>
      <alignment horizontal="center" readingOrder="0"/>
      <protection locked="1"/>
    </dxf>
  </rfmt>
  <rcc rId="30600" sId="1" odxf="1" s="1" dxf="1">
    <oc r="AA96">
      <f>SUM(AA95:AA95)</f>
    </oc>
    <nc r="AA96">
      <f>SUM(AA95:AA95)</f>
    </nc>
    <odxf>
      <font>
        <b/>
        <i val="0"/>
        <strike val="0"/>
        <condense val="0"/>
        <extend val="0"/>
        <outline val="0"/>
        <shadow val="0"/>
        <u val="none"/>
        <vertAlign val="baseline"/>
        <sz val="10"/>
        <color theme="1"/>
        <name val="Calibri"/>
        <scheme val="minor"/>
      </font>
      <numFmt numFmtId="167" formatCode="_(&quot;$&quot;\ * #,##0.00_);_(&quot;$&quot;\ * \(#,##0.00\);_(&quot;$&quot;\ * &quot;-&quot;??_);_(@_)"/>
      <fill>
        <patternFill patternType="solid">
          <fgColor indexed="64"/>
          <bgColor rgb="FF92D05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b val="0"/>
        <sz val="11"/>
        <color theme="1"/>
        <name val="Calibri"/>
        <scheme val="minor"/>
      </font>
      <numFmt numFmtId="0" formatCode="General"/>
      <fill>
        <patternFill>
          <bgColor theme="6" tint="0.39997558519241921"/>
        </patternFill>
      </fill>
      <alignment horizontal="center" readingOrder="0"/>
      <protection locked="1"/>
    </ndxf>
  </rcc>
  <rcc rId="30601" sId="1" odxf="1" s="1" dxf="1">
    <oc r="AB96">
      <f>SUM(AB95:AB95)</f>
    </oc>
    <nc r="AB96">
      <f>SUM(AB95:AB95)</f>
    </nc>
    <odxf>
      <font>
        <b val="0"/>
        <i val="0"/>
        <strike val="0"/>
        <condense val="0"/>
        <extend val="0"/>
        <outline val="0"/>
        <shadow val="0"/>
        <u val="none"/>
        <vertAlign val="baseline"/>
        <sz val="10"/>
        <color theme="1"/>
        <name val="Calibri"/>
        <scheme val="minor"/>
      </font>
      <numFmt numFmtId="167" formatCode="_(&quot;$&quot;\ * #,##0.00_);_(&quot;$&quot;\ * \(#,##0.00\);_(&quot;$&quot;\ * &quot;-&quot;??_);_(@_)"/>
      <fill>
        <patternFill patternType="solid">
          <fgColor indexed="64"/>
          <bgColor rgb="FF92D05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scheme val="minor"/>
      </font>
      <numFmt numFmtId="0" formatCode="General"/>
      <fill>
        <patternFill>
          <bgColor theme="6" tint="0.39997558519241921"/>
        </patternFill>
      </fill>
      <alignment horizontal="center" vertical="center" readingOrder="0"/>
      <protection locked="1"/>
    </ndxf>
  </rcc>
  <rcc rId="30602" sId="1" odxf="1" dxf="1">
    <oc r="AC96">
      <f>SUM(AC95:AC95)</f>
    </oc>
    <nc r="AC96">
      <f>SUM(AC95:AC95)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03" sId="1" odxf="1" dxf="1">
    <oc r="AD96">
      <f>SUM(AD95:AD95)</f>
    </oc>
    <nc r="AD96">
      <f>SUM(AD95:AD95)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04" sId="1" odxf="1" dxf="1">
    <oc r="AE96">
      <f>SUM(AE95:AE95)</f>
    </oc>
    <nc r="AE96">
      <f>SUM(AE95:AE95)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05" sId="1" odxf="1" dxf="1">
    <oc r="AF96">
      <f>SUM(AF95:AF95)</f>
    </oc>
    <nc r="AF96">
      <f>SUM(AF95:AF95)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06" sId="1" odxf="1" dxf="1">
    <oc r="AG96">
      <f>SUM(AG95:AG95)</f>
    </oc>
    <nc r="AG96">
      <f>SUM(AG95:AG95)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07" sId="1" odxf="1" dxf="1">
    <oc r="AH96">
      <f>SUM(AH95:AH95)</f>
    </oc>
    <nc r="AH96">
      <f>SUM(AH95:AH95)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08" sId="1" odxf="1" dxf="1">
    <oc r="AI96">
      <f>SUM(AI95:AI95)</f>
    </oc>
    <nc r="AI96">
      <f>SUM(AI95:AI95)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09" sId="1" odxf="1" dxf="1">
    <oc r="AJ96">
      <f>SUM(AJ95:AJ95)</f>
    </oc>
    <nc r="AJ96">
      <f>SUM(AJ95:AJ95)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10" sId="1" odxf="1" dxf="1">
    <oc r="AK96">
      <f>SUM(AK95:AK95)</f>
    </oc>
    <nc r="AK96">
      <f>SUM(AK95:AK95)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11" sId="1" odxf="1" dxf="1">
    <oc r="AL96">
      <f>SUM(AL95:AL95)</f>
    </oc>
    <nc r="AL96">
      <f>SUM(AL95:AL95)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cc rId="30612" sId="1" odxf="1" dxf="1">
    <oc r="AM96">
      <f>SUM(AM95:AM95)</f>
    </oc>
    <nc r="AM96">
      <f>SUM(AM95:AM95)</f>
    </nc>
    <odxf>
      <font>
        <b/>
        <sz val="10"/>
      </font>
      <fill>
        <patternFill>
          <bgColor rgb="FF92D050"/>
        </patternFill>
      </fill>
      <alignment horizontal="general" vertical="top" readingOrder="0"/>
      <protection locked="0"/>
    </odxf>
    <ndxf>
      <font>
        <b val="0"/>
        <sz val="10"/>
      </font>
      <fill>
        <patternFill>
          <bgColor theme="6" tint="0.39997558519241921"/>
        </patternFill>
      </fill>
      <alignment horizontal="center" vertical="center" readingOrder="0"/>
      <protection locked="1"/>
    </ndxf>
  </rcc>
  <rfmt sheetId="1" sqref="AN96" start="0" length="0">
    <dxf>
      <font>
        <b val="0"/>
        <sz val="10"/>
      </font>
      <fill>
        <patternFill>
          <bgColor theme="6" tint="0.39997558519241921"/>
        </patternFill>
      </fill>
      <alignment horizontal="center" vertical="center" readingOrder="0"/>
      <protection locked="1"/>
    </dxf>
  </rfmt>
  <rcc rId="30613" sId="1">
    <oc r="R96">
      <f>SUM(R95:R95)</f>
    </oc>
    <nc r="R96"/>
  </rcc>
  <rcc rId="30614" sId="1">
    <oc r="S96">
      <f>SUM(S95:S95)</f>
    </oc>
    <nc r="S96"/>
  </rcc>
  <rcc rId="30615" sId="1">
    <oc r="T96">
      <f>SUM(T95:T95)</f>
    </oc>
    <nc r="T96"/>
  </rcc>
  <rcc rId="30616" sId="1">
    <oc r="U96">
      <f>SUM(U95:U95)</f>
    </oc>
    <nc r="U96"/>
  </rcc>
  <rcc rId="30617" sId="1" numFmtId="34">
    <oc r="Q95">
      <v>2973013000</v>
    </oc>
    <nc r="Q95">
      <v>2893013000</v>
    </nc>
  </rcc>
  <rcc rId="30618" sId="1" numFmtId="34">
    <oc r="P96">
      <f>+R96-Q96</f>
    </oc>
    <nc r="P96">
      <v>2893013000</v>
    </nc>
  </rcc>
  <rcc rId="30619" sId="1">
    <nc r="O96">
      <f>+P96-Q96</f>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10" Type="http://schemas.openxmlformats.org/officeDocument/2006/relationships/drawing" Target="../drawings/drawing2.xml"/><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10"/>
  <sheetViews>
    <sheetView tabSelected="1" topLeftCell="L10" zoomScale="90" zoomScaleNormal="100" zoomScalePageLayoutView="125" workbookViewId="0">
      <pane ySplit="1" topLeftCell="A16" activePane="bottomLeft" state="frozen"/>
      <selection activeCell="N10" sqref="N10"/>
      <selection pane="bottomLeft" activeCell="L117" sqref="L117"/>
    </sheetView>
  </sheetViews>
  <sheetFormatPr baseColWidth="10" defaultRowHeight="15" x14ac:dyDescent="0.25"/>
  <cols>
    <col min="1" max="1" width="27.7109375" style="2070" customWidth="1"/>
    <col min="2" max="2" width="49.85546875" style="2070" customWidth="1"/>
    <col min="3" max="3" width="25.85546875" style="169" customWidth="1"/>
    <col min="4" max="4" width="24.140625" style="169" customWidth="1"/>
    <col min="5" max="5" width="17.5703125" style="169" customWidth="1"/>
    <col min="6" max="6" width="11.28515625" style="169" customWidth="1"/>
    <col min="7" max="7" width="15.28515625" style="169" customWidth="1"/>
    <col min="8" max="8" width="12.7109375" style="169" customWidth="1"/>
    <col min="9" max="9" width="38.42578125" style="2071" customWidth="1"/>
    <col min="10" max="10" width="38.42578125" style="169" customWidth="1"/>
    <col min="11" max="11" width="28.7109375" style="2070" bestFit="1" customWidth="1"/>
    <col min="12" max="12" width="88.7109375" style="169" customWidth="1"/>
    <col min="13" max="13" width="14.85546875" style="169" customWidth="1"/>
    <col min="14" max="14" width="16.85546875" style="169" customWidth="1"/>
    <col min="15" max="15" width="27.42578125" style="169" customWidth="1"/>
    <col min="16" max="16" width="27.7109375" style="169" customWidth="1"/>
    <col min="17" max="17" width="41.7109375" style="169" customWidth="1"/>
    <col min="18" max="18" width="24.28515625" style="169" customWidth="1"/>
    <col min="19" max="19" width="19.7109375" style="2070" customWidth="1"/>
    <col min="20" max="20" width="20.42578125" style="2070" customWidth="1"/>
    <col min="21" max="21" width="37.7109375" style="169" bestFit="1" customWidth="1"/>
    <col min="22" max="22" width="27" style="583" customWidth="1"/>
    <col min="23" max="23" width="22.85546875" style="2072" customWidth="1"/>
    <col min="24" max="24" width="27.85546875" style="1900" customWidth="1"/>
    <col min="25" max="25" width="31.28515625" style="2071" customWidth="1"/>
    <col min="26" max="26" width="44.140625" style="2075" bestFit="1" customWidth="1"/>
    <col min="27" max="27" width="23.85546875" style="2075" customWidth="1"/>
    <col min="28" max="28" width="19.42578125" style="169" bestFit="1" customWidth="1"/>
    <col min="29" max="29" width="23.5703125" style="169" customWidth="1"/>
    <col min="30" max="30" width="21" style="2076" customWidth="1"/>
    <col min="31" max="31" width="24.7109375" style="169" bestFit="1" customWidth="1"/>
    <col min="32" max="32" width="28.28515625" style="169" customWidth="1"/>
    <col min="33" max="33" width="24.28515625" style="169" customWidth="1"/>
    <col min="34" max="35" width="24.28515625" style="169" bestFit="1" customWidth="1"/>
    <col min="36" max="36" width="24.7109375" style="1921" bestFit="1" customWidth="1"/>
    <col min="37" max="38" width="24.7109375" style="169" bestFit="1" customWidth="1"/>
    <col min="39" max="39" width="25.140625" style="169" customWidth="1"/>
    <col min="40" max="40" width="24.7109375" style="169" bestFit="1" customWidth="1"/>
    <col min="41" max="41" width="19.28515625" style="169" bestFit="1" customWidth="1"/>
    <col min="42" max="42" width="17.42578125" style="169" bestFit="1" customWidth="1"/>
    <col min="43" max="43" width="14.28515625" style="169" bestFit="1" customWidth="1"/>
    <col min="44" max="44" width="16.140625" style="169" customWidth="1"/>
    <col min="45" max="50" width="13.28515625" style="169" bestFit="1" customWidth="1"/>
    <col min="51" max="51" width="17.28515625" style="169" bestFit="1" customWidth="1"/>
    <col min="52" max="52" width="15.85546875" style="169" bestFit="1" customWidth="1"/>
    <col min="53" max="53" width="14.7109375" style="169" bestFit="1" customWidth="1"/>
    <col min="54" max="16384" width="11.42578125" style="169"/>
  </cols>
  <sheetData>
    <row r="1" spans="1:51" x14ac:dyDescent="0.25">
      <c r="A1" s="2290"/>
      <c r="B1" s="2291"/>
      <c r="C1" s="2291"/>
      <c r="D1" s="2292"/>
      <c r="E1" s="2289" t="s">
        <v>0</v>
      </c>
      <c r="F1" s="2289"/>
      <c r="G1" s="2289"/>
      <c r="H1" s="2299" t="s">
        <v>1</v>
      </c>
      <c r="I1" s="2299"/>
      <c r="J1" s="2290"/>
      <c r="K1" s="2291"/>
      <c r="L1" s="2291"/>
      <c r="M1" s="2292"/>
      <c r="N1" s="2289" t="s">
        <v>0</v>
      </c>
      <c r="O1" s="2289"/>
      <c r="P1" s="2289"/>
      <c r="Q1" s="2289"/>
      <c r="R1" s="2299" t="s">
        <v>1</v>
      </c>
      <c r="S1" s="2300"/>
      <c r="T1" s="801"/>
      <c r="U1" s="1"/>
      <c r="V1" s="2290"/>
      <c r="W1" s="2291"/>
      <c r="X1" s="2291"/>
      <c r="Y1" s="2292"/>
      <c r="Z1" s="2289" t="s">
        <v>0</v>
      </c>
      <c r="AA1" s="2289"/>
      <c r="AB1" s="2289"/>
      <c r="AC1" s="2289"/>
      <c r="AD1" s="2306" t="s">
        <v>1</v>
      </c>
      <c r="AE1" s="2299"/>
      <c r="AF1" s="1"/>
      <c r="AG1" s="1"/>
      <c r="AH1" s="1"/>
      <c r="AI1" s="2290"/>
      <c r="AJ1" s="2291"/>
      <c r="AK1" s="2291"/>
      <c r="AL1" s="2292"/>
      <c r="AM1" s="2289" t="s">
        <v>0</v>
      </c>
      <c r="AN1" s="2289"/>
    </row>
    <row r="2" spans="1:51" x14ac:dyDescent="0.25">
      <c r="A2" s="2293"/>
      <c r="B2" s="2294"/>
      <c r="C2" s="2294"/>
      <c r="D2" s="2295"/>
      <c r="E2" s="2289"/>
      <c r="F2" s="2289"/>
      <c r="G2" s="2289"/>
      <c r="H2" s="2299" t="s">
        <v>2</v>
      </c>
      <c r="I2" s="2299"/>
      <c r="J2" s="2293"/>
      <c r="K2" s="2294"/>
      <c r="L2" s="2294"/>
      <c r="M2" s="2295"/>
      <c r="N2" s="2289"/>
      <c r="O2" s="2289"/>
      <c r="P2" s="2289"/>
      <c r="Q2" s="2289"/>
      <c r="R2" s="2299" t="s">
        <v>2</v>
      </c>
      <c r="S2" s="2299"/>
      <c r="T2" s="1"/>
      <c r="U2" s="1"/>
      <c r="V2" s="2293"/>
      <c r="W2" s="2294"/>
      <c r="X2" s="2294"/>
      <c r="Y2" s="2295"/>
      <c r="Z2" s="2289"/>
      <c r="AA2" s="2289"/>
      <c r="AB2" s="2289"/>
      <c r="AC2" s="2289"/>
      <c r="AD2" s="2299" t="s">
        <v>2</v>
      </c>
      <c r="AE2" s="2299"/>
      <c r="AF2" s="1"/>
      <c r="AG2" s="1"/>
      <c r="AH2" s="1"/>
      <c r="AI2" s="2293"/>
      <c r="AJ2" s="2294"/>
      <c r="AK2" s="2294"/>
      <c r="AL2" s="2295"/>
      <c r="AM2" s="2289"/>
      <c r="AN2" s="2289"/>
    </row>
    <row r="3" spans="1:51" x14ac:dyDescent="0.25">
      <c r="A3" s="2296"/>
      <c r="B3" s="2297"/>
      <c r="C3" s="2297"/>
      <c r="D3" s="2298"/>
      <c r="E3" s="2289" t="s">
        <v>3</v>
      </c>
      <c r="F3" s="2289"/>
      <c r="G3" s="2289"/>
      <c r="H3" s="2301" t="s">
        <v>4</v>
      </c>
      <c r="I3" s="2302"/>
      <c r="J3" s="2296"/>
      <c r="K3" s="2297"/>
      <c r="L3" s="2297"/>
      <c r="M3" s="2298"/>
      <c r="N3" s="2289" t="s">
        <v>3</v>
      </c>
      <c r="O3" s="2289"/>
      <c r="P3" s="2289"/>
      <c r="Q3" s="2289"/>
      <c r="R3" s="2301" t="s">
        <v>4</v>
      </c>
      <c r="S3" s="2302"/>
      <c r="T3" s="1"/>
      <c r="U3" s="1"/>
      <c r="V3" s="2296"/>
      <c r="W3" s="2297"/>
      <c r="X3" s="2297"/>
      <c r="Y3" s="2298"/>
      <c r="Z3" s="2289" t="s">
        <v>3</v>
      </c>
      <c r="AA3" s="2289"/>
      <c r="AB3" s="2289"/>
      <c r="AC3" s="2289"/>
      <c r="AD3" s="2301" t="s">
        <v>4</v>
      </c>
      <c r="AE3" s="2302"/>
      <c r="AF3" s="1"/>
      <c r="AG3" s="1"/>
      <c r="AH3" s="1"/>
      <c r="AI3" s="2296"/>
      <c r="AJ3" s="2297"/>
      <c r="AK3" s="2297"/>
      <c r="AL3" s="2298"/>
      <c r="AM3" s="2289" t="s">
        <v>3</v>
      </c>
      <c r="AN3" s="2289"/>
    </row>
    <row r="4" spans="1:51" x14ac:dyDescent="0.25">
      <c r="A4" s="801"/>
      <c r="B4" s="801"/>
      <c r="C4" s="1"/>
      <c r="D4" s="1"/>
      <c r="E4" s="1"/>
      <c r="F4" s="1"/>
      <c r="G4" s="1"/>
      <c r="H4" s="1"/>
      <c r="I4" s="1037"/>
      <c r="J4" s="2"/>
      <c r="K4" s="1"/>
      <c r="L4" s="1"/>
      <c r="M4" s="1"/>
      <c r="N4" s="1"/>
      <c r="O4" s="1"/>
      <c r="P4" s="1"/>
      <c r="Q4" s="1"/>
      <c r="R4" s="1"/>
      <c r="S4" s="1"/>
      <c r="T4" s="1"/>
      <c r="U4" s="1"/>
      <c r="V4" s="1050"/>
      <c r="W4" s="1050"/>
      <c r="X4" s="1073"/>
      <c r="Y4" s="1037"/>
      <c r="Z4" s="1055"/>
      <c r="AA4" s="1055"/>
      <c r="AB4" s="1"/>
      <c r="AC4" s="1"/>
      <c r="AD4" s="1"/>
      <c r="AE4" s="1"/>
      <c r="AF4" s="1"/>
      <c r="AG4" s="1"/>
      <c r="AH4" s="1"/>
      <c r="AI4" s="1"/>
      <c r="AJ4" s="10"/>
      <c r="AK4" s="1"/>
      <c r="AL4" s="1"/>
      <c r="AM4" s="1"/>
      <c r="AN4" s="1"/>
    </row>
    <row r="5" spans="1:51" x14ac:dyDescent="0.25">
      <c r="A5" s="801"/>
      <c r="B5" s="801"/>
      <c r="C5" s="1"/>
      <c r="D5" s="1"/>
      <c r="E5" s="1"/>
      <c r="F5" s="1"/>
      <c r="G5" s="1"/>
      <c r="H5" s="1"/>
      <c r="I5" s="1037"/>
      <c r="J5" s="2"/>
      <c r="K5" s="1"/>
      <c r="L5" s="1"/>
      <c r="M5" s="1"/>
      <c r="N5" s="1"/>
      <c r="O5" s="1"/>
      <c r="P5" s="1"/>
      <c r="Q5" s="1"/>
      <c r="R5" s="1"/>
      <c r="S5" s="1"/>
      <c r="T5" s="1"/>
      <c r="U5" s="1"/>
      <c r="V5" s="1050"/>
      <c r="W5" s="1050"/>
      <c r="X5" s="1073"/>
      <c r="Y5" s="1037"/>
      <c r="Z5" s="1055"/>
      <c r="AA5" s="1055"/>
      <c r="AB5" s="1"/>
      <c r="AC5" s="1"/>
      <c r="AD5" s="1"/>
      <c r="AE5" s="1"/>
      <c r="AF5" s="1"/>
      <c r="AG5" s="1"/>
      <c r="AH5" s="1"/>
      <c r="AI5" s="1"/>
      <c r="AJ5" s="10"/>
      <c r="AK5" s="1"/>
      <c r="AL5" s="1"/>
      <c r="AM5" s="1"/>
      <c r="AN5" s="1"/>
    </row>
    <row r="6" spans="1:51" x14ac:dyDescent="0.25">
      <c r="A6" s="807"/>
      <c r="B6" s="1015"/>
      <c r="C6" s="1"/>
      <c r="D6" s="1"/>
      <c r="E6" s="17"/>
      <c r="F6" s="2303" t="s">
        <v>26</v>
      </c>
      <c r="G6" s="2304"/>
      <c r="H6" s="2304"/>
      <c r="I6" s="2305"/>
      <c r="J6" s="2"/>
      <c r="K6" s="1"/>
      <c r="L6" s="1"/>
      <c r="M6" s="1"/>
      <c r="N6" s="5"/>
      <c r="O6" s="5"/>
      <c r="P6" s="5"/>
      <c r="Q6" s="5"/>
      <c r="R6" s="1"/>
      <c r="S6" s="1"/>
      <c r="T6" s="1"/>
      <c r="U6" s="1"/>
      <c r="V6" s="1050"/>
      <c r="W6" s="1050"/>
      <c r="X6" s="1073"/>
      <c r="Y6" s="1037"/>
      <c r="Z6" s="1055"/>
      <c r="AA6" s="1055"/>
      <c r="AB6" s="1"/>
      <c r="AC6" s="1"/>
      <c r="AD6" s="1"/>
      <c r="AE6" s="1"/>
      <c r="AF6" s="1"/>
      <c r="AG6" s="1"/>
      <c r="AH6" s="1"/>
      <c r="AI6" s="1"/>
      <c r="AJ6" s="10"/>
      <c r="AK6" s="1"/>
      <c r="AL6" s="1"/>
      <c r="AM6" s="1"/>
      <c r="AN6" s="1"/>
    </row>
    <row r="7" spans="1:51" ht="14.25" customHeight="1" x14ac:dyDescent="0.25">
      <c r="A7" s="808"/>
      <c r="B7" s="1016"/>
      <c r="C7" s="19"/>
      <c r="D7" s="19"/>
      <c r="E7" s="19"/>
      <c r="F7" s="19"/>
      <c r="G7" s="19"/>
      <c r="H7" s="19"/>
      <c r="I7" s="1038"/>
      <c r="J7" s="20"/>
      <c r="K7" s="19"/>
      <c r="L7" s="1"/>
      <c r="M7" s="19"/>
      <c r="N7" s="21"/>
      <c r="O7" s="21"/>
      <c r="P7" s="21"/>
      <c r="Q7" s="21"/>
      <c r="R7" s="19"/>
      <c r="S7" s="19"/>
      <c r="T7" s="19"/>
      <c r="U7" s="19"/>
      <c r="V7" s="1051"/>
      <c r="W7" s="1051"/>
      <c r="X7" s="1074"/>
      <c r="Y7" s="1038"/>
      <c r="Z7" s="1056"/>
      <c r="AA7" s="1056"/>
      <c r="AB7" s="1"/>
      <c r="AC7" s="19"/>
      <c r="AD7" s="19"/>
      <c r="AE7" s="19"/>
      <c r="AF7" s="19"/>
      <c r="AG7" s="19"/>
      <c r="AH7" s="19"/>
      <c r="AI7" s="19"/>
      <c r="AJ7" s="987"/>
      <c r="AK7" s="19"/>
      <c r="AL7" s="19"/>
      <c r="AM7" s="19"/>
      <c r="AN7" s="19"/>
    </row>
    <row r="8" spans="1:51" x14ac:dyDescent="0.25">
      <c r="A8" s="809"/>
      <c r="B8" s="809"/>
      <c r="C8" s="19"/>
      <c r="D8" s="19"/>
      <c r="E8" s="19"/>
      <c r="F8" s="19"/>
      <c r="G8" s="19"/>
      <c r="H8" s="19"/>
      <c r="I8" s="1038"/>
      <c r="J8" s="20"/>
      <c r="K8" s="19"/>
      <c r="L8" s="1"/>
      <c r="M8" s="19"/>
      <c r="N8" s="19"/>
      <c r="O8" s="19"/>
      <c r="P8" s="19"/>
      <c r="Q8" s="19"/>
      <c r="R8" s="19"/>
      <c r="S8" s="19"/>
      <c r="T8" s="19"/>
      <c r="U8" s="19"/>
      <c r="V8" s="1051"/>
      <c r="W8" s="1051"/>
      <c r="X8" s="1074"/>
      <c r="Y8" s="1038"/>
      <c r="Z8" s="1056"/>
      <c r="AA8" s="1056"/>
      <c r="AB8" s="1"/>
      <c r="AC8" s="19"/>
      <c r="AD8" s="19"/>
      <c r="AE8" s="19"/>
      <c r="AF8" s="19"/>
      <c r="AG8" s="19"/>
      <c r="AH8" s="19"/>
      <c r="AI8" s="19"/>
      <c r="AJ8" s="987"/>
      <c r="AK8" s="19"/>
      <c r="AL8" s="19"/>
      <c r="AM8" s="19"/>
      <c r="AN8" s="19"/>
    </row>
    <row r="9" spans="1:51" x14ac:dyDescent="0.25">
      <c r="A9" s="802" t="s">
        <v>27</v>
      </c>
      <c r="B9" s="809"/>
      <c r="C9" s="19"/>
      <c r="D9" s="19"/>
      <c r="E9" s="19"/>
      <c r="F9" s="19"/>
      <c r="G9" s="19"/>
      <c r="H9" s="19"/>
      <c r="I9" s="1038"/>
      <c r="J9" s="20"/>
      <c r="K9" s="19"/>
      <c r="L9" s="1"/>
      <c r="M9" s="19"/>
      <c r="N9" s="19"/>
      <c r="O9" s="19"/>
      <c r="P9" s="19"/>
      <c r="Q9" s="19"/>
      <c r="R9" s="19"/>
      <c r="S9" s="19"/>
      <c r="T9" s="19"/>
      <c r="U9" s="19"/>
      <c r="V9" s="1051"/>
      <c r="W9" s="1051"/>
      <c r="X9" s="1074"/>
      <c r="Y9" s="1038"/>
      <c r="Z9" s="1056"/>
      <c r="AA9" s="1056"/>
      <c r="AB9" s="1"/>
      <c r="AC9" s="1100" t="s">
        <v>28</v>
      </c>
      <c r="AD9" s="1100"/>
      <c r="AE9" s="1100"/>
      <c r="AF9" s="1100"/>
      <c r="AG9" s="1100"/>
      <c r="AH9" s="1100"/>
      <c r="AI9" s="1100"/>
      <c r="AJ9" s="1100"/>
      <c r="AK9" s="1100"/>
      <c r="AL9" s="1100"/>
      <c r="AM9" s="1100"/>
      <c r="AN9" s="1100"/>
    </row>
    <row r="10" spans="1:51" ht="51" x14ac:dyDescent="0.25">
      <c r="A10" s="1782" t="s">
        <v>29</v>
      </c>
      <c r="B10" s="1782" t="s">
        <v>30</v>
      </c>
      <c r="C10" s="1783" t="s">
        <v>31</v>
      </c>
      <c r="D10" s="1783" t="s">
        <v>32</v>
      </c>
      <c r="E10" s="1782" t="s">
        <v>33</v>
      </c>
      <c r="F10" s="1783" t="s">
        <v>34</v>
      </c>
      <c r="G10" s="1783" t="s">
        <v>35</v>
      </c>
      <c r="H10" s="1782" t="s">
        <v>36</v>
      </c>
      <c r="I10" s="1782" t="s">
        <v>37</v>
      </c>
      <c r="J10" s="1783" t="s">
        <v>38</v>
      </c>
      <c r="K10" s="1784" t="s">
        <v>39</v>
      </c>
      <c r="L10" s="1785" t="s">
        <v>40</v>
      </c>
      <c r="M10" s="1784" t="s">
        <v>41</v>
      </c>
      <c r="N10" s="1784" t="s">
        <v>42</v>
      </c>
      <c r="O10" s="1784" t="s">
        <v>43</v>
      </c>
      <c r="P10" s="1784" t="s">
        <v>44</v>
      </c>
      <c r="Q10" s="1784" t="s">
        <v>45</v>
      </c>
      <c r="R10" s="1786" t="s">
        <v>46</v>
      </c>
      <c r="S10" s="1784" t="s">
        <v>47</v>
      </c>
      <c r="T10" s="1784" t="s">
        <v>48</v>
      </c>
      <c r="U10" s="1784" t="s">
        <v>49</v>
      </c>
      <c r="V10" s="1784" t="s">
        <v>50</v>
      </c>
      <c r="W10" s="1787" t="s">
        <v>51</v>
      </c>
      <c r="X10" s="1784" t="s">
        <v>52</v>
      </c>
      <c r="Y10" s="1788" t="s">
        <v>53</v>
      </c>
      <c r="Z10" s="1789" t="s">
        <v>54</v>
      </c>
      <c r="AA10" s="1789" t="s">
        <v>55</v>
      </c>
      <c r="AB10" s="1317" t="s">
        <v>56</v>
      </c>
      <c r="AC10" s="1790" t="s">
        <v>57</v>
      </c>
      <c r="AD10" s="1790" t="s">
        <v>58</v>
      </c>
      <c r="AE10" s="1790" t="s">
        <v>59</v>
      </c>
      <c r="AF10" s="1790" t="s">
        <v>60</v>
      </c>
      <c r="AG10" s="1790" t="s">
        <v>61</v>
      </c>
      <c r="AH10" s="1790" t="s">
        <v>62</v>
      </c>
      <c r="AI10" s="1790" t="s">
        <v>63</v>
      </c>
      <c r="AJ10" s="1790" t="s">
        <v>64</v>
      </c>
      <c r="AK10" s="1790" t="s">
        <v>65</v>
      </c>
      <c r="AL10" s="1790" t="s">
        <v>66</v>
      </c>
      <c r="AM10" s="1790" t="s">
        <v>67</v>
      </c>
      <c r="AN10" s="1066" t="s">
        <v>68</v>
      </c>
      <c r="AO10" s="2024"/>
      <c r="AP10" s="2024"/>
      <c r="AQ10" s="2024"/>
      <c r="AR10" s="2024"/>
      <c r="AS10" s="2024"/>
      <c r="AT10" s="2024"/>
      <c r="AU10" s="2024"/>
      <c r="AV10" s="2024"/>
      <c r="AW10" s="2024"/>
      <c r="AX10" s="2024"/>
      <c r="AY10" s="2024"/>
    </row>
    <row r="11" spans="1:51" s="1921" customFormat="1" ht="40.5" customHeight="1" x14ac:dyDescent="0.25">
      <c r="A11" s="1795" t="s">
        <v>69</v>
      </c>
      <c r="B11" s="1084" t="s">
        <v>70</v>
      </c>
      <c r="C11" s="1084" t="s">
        <v>71</v>
      </c>
      <c r="D11" s="1084" t="s">
        <v>72</v>
      </c>
      <c r="E11" s="1084" t="s">
        <v>73</v>
      </c>
      <c r="F11" s="1020"/>
      <c r="G11" s="1020"/>
      <c r="H11" s="1020"/>
      <c r="I11" s="1113"/>
      <c r="J11" s="1018" t="s">
        <v>732</v>
      </c>
      <c r="K11" s="1025">
        <v>80111620</v>
      </c>
      <c r="L11" s="1025" t="s">
        <v>707</v>
      </c>
      <c r="M11" s="1065" t="s">
        <v>57</v>
      </c>
      <c r="N11" s="1025" t="s">
        <v>331</v>
      </c>
      <c r="O11" s="1018" t="s">
        <v>74</v>
      </c>
      <c r="P11" s="1018" t="s">
        <v>75</v>
      </c>
      <c r="Q11" s="1059">
        <v>3214443590</v>
      </c>
      <c r="R11" s="1059"/>
      <c r="S11" s="1025" t="s">
        <v>76</v>
      </c>
      <c r="T11" s="1018" t="s">
        <v>77</v>
      </c>
      <c r="U11" s="1025" t="s">
        <v>708</v>
      </c>
      <c r="V11" s="1559"/>
      <c r="W11" s="1559"/>
      <c r="X11" s="1059"/>
      <c r="Y11" s="1559"/>
      <c r="Z11" s="1018"/>
      <c r="AA11" s="1019"/>
      <c r="AB11" s="1560"/>
      <c r="AC11" s="1019">
        <v>298333333</v>
      </c>
      <c r="AD11" s="1019">
        <v>298333333</v>
      </c>
      <c r="AE11" s="1019">
        <v>298333333</v>
      </c>
      <c r="AF11" s="1019">
        <v>298333333</v>
      </c>
      <c r="AG11" s="1019">
        <v>298333333</v>
      </c>
      <c r="AH11" s="1019">
        <v>298333333</v>
      </c>
      <c r="AI11" s="1019">
        <v>298333333</v>
      </c>
      <c r="AJ11" s="1019">
        <v>298333333</v>
      </c>
      <c r="AK11" s="1019">
        <v>298333333</v>
      </c>
      <c r="AL11" s="1019">
        <v>298333333</v>
      </c>
      <c r="AM11" s="1019">
        <v>298333333</v>
      </c>
      <c r="AN11" s="1019">
        <v>298333333</v>
      </c>
      <c r="AO11" s="2063"/>
      <c r="AP11" s="2063"/>
      <c r="AQ11" s="2063"/>
      <c r="AR11" s="2063"/>
      <c r="AS11" s="2063"/>
      <c r="AT11" s="2063"/>
      <c r="AU11" s="2063"/>
      <c r="AV11" s="2063"/>
      <c r="AW11" s="2063"/>
      <c r="AX11" s="2024"/>
      <c r="AY11" s="2024"/>
    </row>
    <row r="12" spans="1:51" s="1921" customFormat="1" ht="84.75" customHeight="1" x14ac:dyDescent="0.25">
      <c r="A12" s="2199" t="s">
        <v>69</v>
      </c>
      <c r="B12" s="1084" t="s">
        <v>70</v>
      </c>
      <c r="C12" s="1084" t="s">
        <v>71</v>
      </c>
      <c r="D12" s="1084" t="s">
        <v>72</v>
      </c>
      <c r="E12" s="1084" t="s">
        <v>73</v>
      </c>
      <c r="F12" s="1020"/>
      <c r="G12" s="1020"/>
      <c r="H12" s="1020"/>
      <c r="I12" s="1113"/>
      <c r="J12" s="1018" t="s">
        <v>732</v>
      </c>
      <c r="K12" s="1025">
        <v>80111620</v>
      </c>
      <c r="L12" s="1025" t="s">
        <v>891</v>
      </c>
      <c r="M12" s="1065" t="s">
        <v>57</v>
      </c>
      <c r="N12" s="1025" t="s">
        <v>909</v>
      </c>
      <c r="O12" s="1018" t="s">
        <v>74</v>
      </c>
      <c r="P12" s="1018" t="s">
        <v>75</v>
      </c>
      <c r="Q12" s="2030">
        <v>84524955</v>
      </c>
      <c r="R12" s="2030">
        <v>84524955</v>
      </c>
      <c r="S12" s="1025" t="s">
        <v>76</v>
      </c>
      <c r="T12" s="1018" t="s">
        <v>77</v>
      </c>
      <c r="U12" s="1025" t="s">
        <v>708</v>
      </c>
      <c r="V12" s="1900">
        <v>7000101037</v>
      </c>
      <c r="W12" s="1905">
        <v>4500031754</v>
      </c>
      <c r="X12" s="1059">
        <v>84524955</v>
      </c>
      <c r="Y12" s="1900" t="s">
        <v>899</v>
      </c>
      <c r="Z12" s="1900" t="s">
        <v>900</v>
      </c>
      <c r="AA12" s="1900" t="s">
        <v>901</v>
      </c>
      <c r="AB12" s="1842"/>
      <c r="AC12" s="1842"/>
      <c r="AD12" s="1019">
        <v>4024955</v>
      </c>
      <c r="AE12" s="1019">
        <v>8050000</v>
      </c>
      <c r="AF12" s="1019">
        <v>8050000</v>
      </c>
      <c r="AG12" s="1019">
        <v>8050000</v>
      </c>
      <c r="AH12" s="1019">
        <v>8050000</v>
      </c>
      <c r="AI12" s="1019">
        <v>8050000</v>
      </c>
      <c r="AJ12" s="1019">
        <v>8050000</v>
      </c>
      <c r="AK12" s="1019">
        <v>8050000</v>
      </c>
      <c r="AL12" s="1019">
        <v>8050000</v>
      </c>
      <c r="AM12" s="1019">
        <v>8050000</v>
      </c>
      <c r="AN12" s="1019">
        <v>8050000</v>
      </c>
      <c r="AO12" s="2063"/>
      <c r="AP12" s="2063"/>
      <c r="AQ12" s="2063"/>
      <c r="AR12" s="2063"/>
      <c r="AS12" s="2063"/>
      <c r="AT12" s="2063"/>
      <c r="AU12" s="2063"/>
      <c r="AV12" s="2063"/>
      <c r="AW12" s="2063"/>
      <c r="AX12" s="2024"/>
      <c r="AY12" s="2024"/>
    </row>
    <row r="13" spans="1:51" s="1921" customFormat="1" ht="60" customHeight="1" x14ac:dyDescent="0.25">
      <c r="A13" s="2199" t="s">
        <v>69</v>
      </c>
      <c r="B13" s="1084" t="s">
        <v>70</v>
      </c>
      <c r="C13" s="1084" t="s">
        <v>71</v>
      </c>
      <c r="D13" s="1084" t="s">
        <v>72</v>
      </c>
      <c r="E13" s="1084" t="s">
        <v>73</v>
      </c>
      <c r="F13" s="1020"/>
      <c r="G13" s="1020"/>
      <c r="H13" s="1020"/>
      <c r="I13" s="1113"/>
      <c r="J13" s="1018" t="s">
        <v>732</v>
      </c>
      <c r="K13" s="1025">
        <v>80111620</v>
      </c>
      <c r="L13" s="1025" t="s">
        <v>892</v>
      </c>
      <c r="M13" s="1065" t="s">
        <v>57</v>
      </c>
      <c r="N13" s="2112" t="s">
        <v>908</v>
      </c>
      <c r="O13" s="1018" t="s">
        <v>74</v>
      </c>
      <c r="P13" s="1018" t="s">
        <v>75</v>
      </c>
      <c r="Q13" s="1059">
        <v>96600000</v>
      </c>
      <c r="R13" s="1059">
        <v>96600000</v>
      </c>
      <c r="S13" s="1025" t="s">
        <v>76</v>
      </c>
      <c r="T13" s="1018" t="s">
        <v>77</v>
      </c>
      <c r="U13" s="1025" t="s">
        <v>708</v>
      </c>
      <c r="V13" s="1905">
        <v>7000100814</v>
      </c>
      <c r="W13" s="1905">
        <v>4500031720</v>
      </c>
      <c r="X13" s="1059">
        <v>96600000</v>
      </c>
      <c r="Y13" s="1559" t="s">
        <v>894</v>
      </c>
      <c r="Z13" s="1018" t="s">
        <v>895</v>
      </c>
      <c r="AA13" s="1019" t="s">
        <v>893</v>
      </c>
      <c r="AB13" s="1560"/>
      <c r="AC13" s="1019"/>
      <c r="AD13" s="1019">
        <v>6600000</v>
      </c>
      <c r="AE13" s="1019">
        <v>9000000</v>
      </c>
      <c r="AF13" s="1019">
        <v>9000000</v>
      </c>
      <c r="AG13" s="1019">
        <v>9000000</v>
      </c>
      <c r="AH13" s="1019">
        <v>9000000</v>
      </c>
      <c r="AI13" s="1019">
        <v>9000000</v>
      </c>
      <c r="AJ13" s="1019">
        <v>9000000</v>
      </c>
      <c r="AK13" s="1019">
        <v>9000000</v>
      </c>
      <c r="AL13" s="1019">
        <v>9000000</v>
      </c>
      <c r="AM13" s="1019">
        <v>9000000</v>
      </c>
      <c r="AN13" s="1019">
        <v>9000000</v>
      </c>
      <c r="AO13" s="2063"/>
      <c r="AP13" s="2063"/>
      <c r="AQ13" s="2063"/>
      <c r="AR13" s="2063"/>
      <c r="AS13" s="2063"/>
      <c r="AT13" s="2063"/>
      <c r="AU13" s="2063"/>
      <c r="AV13" s="2063"/>
      <c r="AW13" s="2063"/>
      <c r="AX13" s="2024"/>
      <c r="AY13" s="2024"/>
    </row>
    <row r="14" spans="1:51" s="1921" customFormat="1" ht="40.5" customHeight="1" x14ac:dyDescent="0.25">
      <c r="A14" s="2199" t="s">
        <v>69</v>
      </c>
      <c r="B14" s="1084" t="s">
        <v>70</v>
      </c>
      <c r="C14" s="1084" t="s">
        <v>71</v>
      </c>
      <c r="D14" s="1084" t="s">
        <v>72</v>
      </c>
      <c r="E14" s="1084" t="s">
        <v>73</v>
      </c>
      <c r="F14" s="1020"/>
      <c r="G14" s="1020"/>
      <c r="H14" s="1020"/>
      <c r="I14" s="1113"/>
      <c r="J14" s="1018" t="s">
        <v>732</v>
      </c>
      <c r="K14" s="1025">
        <v>80111620</v>
      </c>
      <c r="L14" s="1025" t="s">
        <v>896</v>
      </c>
      <c r="M14" s="1065" t="s">
        <v>57</v>
      </c>
      <c r="N14" s="1025" t="s">
        <v>907</v>
      </c>
      <c r="O14" s="1018" t="s">
        <v>74</v>
      </c>
      <c r="P14" s="1018" t="s">
        <v>75</v>
      </c>
      <c r="Q14" s="1059">
        <v>55466660</v>
      </c>
      <c r="R14" s="1059">
        <v>55466660</v>
      </c>
      <c r="S14" s="1025" t="s">
        <v>76</v>
      </c>
      <c r="T14" s="1018" t="s">
        <v>77</v>
      </c>
      <c r="U14" s="1025" t="s">
        <v>708</v>
      </c>
      <c r="V14" s="1905">
        <v>7000100866</v>
      </c>
      <c r="W14" s="1905">
        <v>4500031724</v>
      </c>
      <c r="X14" s="1059">
        <v>55466660</v>
      </c>
      <c r="Y14" s="1559" t="s">
        <v>897</v>
      </c>
      <c r="Z14" s="1018" t="s">
        <v>898</v>
      </c>
      <c r="AA14" s="1019" t="s">
        <v>893</v>
      </c>
      <c r="AB14" s="1560"/>
      <c r="AC14" s="1019"/>
      <c r="AD14" s="1019">
        <v>3466660</v>
      </c>
      <c r="AE14" s="1019">
        <v>5200000</v>
      </c>
      <c r="AF14" s="1019">
        <v>5200000</v>
      </c>
      <c r="AG14" s="1019">
        <v>5200000</v>
      </c>
      <c r="AH14" s="1019">
        <v>5200000</v>
      </c>
      <c r="AI14" s="1019">
        <v>5200000</v>
      </c>
      <c r="AJ14" s="1019">
        <v>5200000</v>
      </c>
      <c r="AK14" s="1019">
        <v>5200000</v>
      </c>
      <c r="AL14" s="1019">
        <v>5200000</v>
      </c>
      <c r="AM14" s="1019">
        <v>5200000</v>
      </c>
      <c r="AN14" s="1019">
        <v>5200000</v>
      </c>
      <c r="AO14" s="2063"/>
      <c r="AP14" s="2063"/>
      <c r="AQ14" s="2063"/>
      <c r="AR14" s="2063"/>
      <c r="AS14" s="2063"/>
      <c r="AT14" s="2063"/>
      <c r="AU14" s="2063"/>
      <c r="AV14" s="2063"/>
      <c r="AW14" s="2063"/>
      <c r="AX14" s="2024"/>
      <c r="AY14" s="2024"/>
    </row>
    <row r="15" spans="1:51" s="1921" customFormat="1" ht="78.75" customHeight="1" x14ac:dyDescent="0.25">
      <c r="A15" s="2199" t="s">
        <v>69</v>
      </c>
      <c r="B15" s="1084" t="s">
        <v>70</v>
      </c>
      <c r="C15" s="1084" t="s">
        <v>71</v>
      </c>
      <c r="D15" s="1084" t="s">
        <v>72</v>
      </c>
      <c r="E15" s="1084" t="s">
        <v>73</v>
      </c>
      <c r="F15" s="1020"/>
      <c r="G15" s="1020"/>
      <c r="H15" s="1020"/>
      <c r="I15" s="1113"/>
      <c r="J15" s="1018" t="s">
        <v>732</v>
      </c>
      <c r="K15" s="1025">
        <v>80111620</v>
      </c>
      <c r="L15" s="1025" t="s">
        <v>902</v>
      </c>
      <c r="M15" s="1065" t="s">
        <v>57</v>
      </c>
      <c r="N15" s="1025" t="s">
        <v>906</v>
      </c>
      <c r="O15" s="1018" t="s">
        <v>74</v>
      </c>
      <c r="P15" s="1018" t="s">
        <v>75</v>
      </c>
      <c r="Q15" s="1059">
        <v>67991462</v>
      </c>
      <c r="R15" s="1059">
        <v>67991462</v>
      </c>
      <c r="S15" s="1025" t="s">
        <v>76</v>
      </c>
      <c r="T15" s="1018" t="s">
        <v>77</v>
      </c>
      <c r="U15" s="1025" t="s">
        <v>708</v>
      </c>
      <c r="V15" s="1905">
        <v>7000101035</v>
      </c>
      <c r="W15" s="1905">
        <v>4500031773</v>
      </c>
      <c r="X15" s="1059">
        <v>67991462</v>
      </c>
      <c r="Y15" s="1559" t="s">
        <v>903</v>
      </c>
      <c r="Z15" s="1018" t="s">
        <v>904</v>
      </c>
      <c r="AA15" s="1019" t="s">
        <v>905</v>
      </c>
      <c r="AB15" s="1560"/>
      <c r="AC15" s="1019"/>
      <c r="AD15" s="1019">
        <v>3031462</v>
      </c>
      <c r="AE15" s="1019">
        <v>6496000</v>
      </c>
      <c r="AF15" s="1019">
        <v>6496000</v>
      </c>
      <c r="AG15" s="1019">
        <v>6496000</v>
      </c>
      <c r="AH15" s="1019">
        <v>6496000</v>
      </c>
      <c r="AI15" s="1019">
        <v>6496000</v>
      </c>
      <c r="AJ15" s="1019">
        <v>6496000</v>
      </c>
      <c r="AK15" s="1019">
        <v>6496000</v>
      </c>
      <c r="AL15" s="1019">
        <v>6496000</v>
      </c>
      <c r="AM15" s="1019">
        <v>6496000</v>
      </c>
      <c r="AN15" s="1019">
        <v>6496000</v>
      </c>
      <c r="AO15" s="2063"/>
      <c r="AP15" s="2063"/>
      <c r="AQ15" s="2063"/>
      <c r="AR15" s="2063"/>
      <c r="AS15" s="2063"/>
      <c r="AT15" s="2063"/>
      <c r="AU15" s="2063"/>
      <c r="AV15" s="2063"/>
      <c r="AW15" s="2063"/>
      <c r="AX15" s="2024"/>
      <c r="AY15" s="2024"/>
    </row>
    <row r="16" spans="1:51" s="1921" customFormat="1" ht="78.75" customHeight="1" x14ac:dyDescent="0.25">
      <c r="A16" s="2199" t="s">
        <v>69</v>
      </c>
      <c r="B16" s="1084" t="s">
        <v>70</v>
      </c>
      <c r="C16" s="1084" t="s">
        <v>71</v>
      </c>
      <c r="D16" s="1084" t="s">
        <v>72</v>
      </c>
      <c r="E16" s="1084" t="s">
        <v>73</v>
      </c>
      <c r="F16" s="1020"/>
      <c r="G16" s="1020"/>
      <c r="H16" s="1020"/>
      <c r="I16" s="1113"/>
      <c r="J16" s="1018" t="s">
        <v>732</v>
      </c>
      <c r="K16" s="1025">
        <v>80111620</v>
      </c>
      <c r="L16" s="1025" t="s">
        <v>916</v>
      </c>
      <c r="M16" s="1065" t="s">
        <v>57</v>
      </c>
      <c r="N16" s="1025" t="s">
        <v>917</v>
      </c>
      <c r="O16" s="1018" t="s">
        <v>74</v>
      </c>
      <c r="P16" s="1018" t="s">
        <v>75</v>
      </c>
      <c r="Q16" s="1059">
        <v>60973333</v>
      </c>
      <c r="R16" s="1059">
        <v>60973333</v>
      </c>
      <c r="S16" s="1025" t="s">
        <v>76</v>
      </c>
      <c r="T16" s="1018" t="s">
        <v>77</v>
      </c>
      <c r="U16" s="1025" t="s">
        <v>708</v>
      </c>
      <c r="V16" s="1905"/>
      <c r="W16" s="1905"/>
      <c r="X16" s="1059"/>
      <c r="Y16" s="1559"/>
      <c r="Z16" s="1018"/>
      <c r="AA16" s="1019"/>
      <c r="AB16" s="1560"/>
      <c r="AC16" s="1019"/>
      <c r="AD16" s="1019"/>
      <c r="AE16" s="1019">
        <v>6800000</v>
      </c>
      <c r="AF16" s="1019">
        <v>6800000</v>
      </c>
      <c r="AG16" s="1019">
        <v>6800000</v>
      </c>
      <c r="AH16" s="1019">
        <v>6800000</v>
      </c>
      <c r="AI16" s="1019">
        <v>6800000</v>
      </c>
      <c r="AJ16" s="1019">
        <v>6800000</v>
      </c>
      <c r="AK16" s="1019">
        <v>6800000</v>
      </c>
      <c r="AL16" s="1019">
        <v>13373333</v>
      </c>
      <c r="AM16" s="1019"/>
      <c r="AN16" s="1019"/>
      <c r="AO16" s="2167"/>
      <c r="AP16" s="2063"/>
      <c r="AQ16" s="2063"/>
      <c r="AR16" s="2063"/>
      <c r="AS16" s="2063"/>
      <c r="AT16" s="2063"/>
      <c r="AU16" s="2063"/>
      <c r="AV16" s="2063"/>
      <c r="AW16" s="2063"/>
      <c r="AX16" s="2024"/>
      <c r="AY16" s="2024"/>
    </row>
    <row r="17" spans="1:51" s="2196" customFormat="1" ht="27.75" hidden="1" customHeight="1" x14ac:dyDescent="0.25">
      <c r="A17" s="2068"/>
      <c r="B17" s="2178"/>
      <c r="C17" s="2178"/>
      <c r="D17" s="2178"/>
      <c r="E17" s="2178"/>
      <c r="F17" s="2179"/>
      <c r="G17" s="2179"/>
      <c r="H17" s="2179"/>
      <c r="I17" s="2068"/>
      <c r="J17" s="2180"/>
      <c r="K17" s="2181"/>
      <c r="L17" s="2182"/>
      <c r="M17" s="2183"/>
      <c r="N17" s="2184"/>
      <c r="O17" s="2185"/>
      <c r="P17" s="2185"/>
      <c r="Q17" s="2186">
        <f>SUM(Q11:Q16)</f>
        <v>3580000000</v>
      </c>
      <c r="R17" s="2187"/>
      <c r="S17" s="2188"/>
      <c r="T17" s="2068"/>
      <c r="U17" s="2189"/>
      <c r="V17" s="2190"/>
      <c r="W17" s="2190"/>
      <c r="X17" s="2190"/>
      <c r="Y17" s="2190"/>
      <c r="Z17" s="2191"/>
      <c r="AA17" s="2191"/>
      <c r="AB17" s="2190"/>
      <c r="AC17" s="2192" t="e">
        <f>+SUM(#REF!)</f>
        <v>#REF!</v>
      </c>
      <c r="AD17" s="2193"/>
      <c r="AE17" s="2193"/>
      <c r="AF17" s="2193"/>
      <c r="AG17" s="2193"/>
      <c r="AH17" s="2193"/>
      <c r="AI17" s="2193"/>
      <c r="AJ17" s="2193"/>
      <c r="AK17" s="2193"/>
      <c r="AL17" s="2193"/>
      <c r="AM17" s="2193"/>
      <c r="AN17" s="2193"/>
      <c r="AO17" s="2194"/>
      <c r="AP17" s="2194"/>
      <c r="AQ17" s="2195"/>
      <c r="AR17" s="2195"/>
      <c r="AS17" s="2195"/>
      <c r="AT17" s="2195"/>
      <c r="AU17" s="2195"/>
      <c r="AV17" s="2195"/>
      <c r="AW17" s="2195"/>
    </row>
    <row r="18" spans="1:51" s="2198" customFormat="1" ht="17.25" hidden="1" customHeight="1" x14ac:dyDescent="0.25">
      <c r="A18" s="2213"/>
      <c r="B18" s="2213"/>
      <c r="C18" s="2214"/>
      <c r="D18" s="2214"/>
      <c r="E18" s="2214"/>
      <c r="F18" s="2215"/>
      <c r="G18" s="2215"/>
      <c r="H18" s="2215"/>
      <c r="I18" s="2213"/>
      <c r="J18" s="2216"/>
      <c r="K18" s="2217"/>
      <c r="L18" s="2117"/>
      <c r="M18" s="2213"/>
      <c r="N18" s="2215"/>
      <c r="O18" s="2218"/>
      <c r="P18" s="2219"/>
      <c r="Q18" s="2224">
        <f>+Q17</f>
        <v>3580000000</v>
      </c>
      <c r="R18" s="2219"/>
      <c r="S18" s="2218"/>
      <c r="T18" s="2218"/>
      <c r="U18" s="2220"/>
      <c r="V18" s="2221"/>
      <c r="W18" s="2222"/>
      <c r="X18" s="2222"/>
      <c r="Y18" s="2213"/>
      <c r="Z18" s="2222"/>
      <c r="AA18" s="2222"/>
      <c r="AB18" s="2223"/>
      <c r="AC18" s="2224"/>
      <c r="AD18" s="2225"/>
      <c r="AE18" s="2225"/>
      <c r="AF18" s="2225"/>
      <c r="AG18" s="2225"/>
      <c r="AH18" s="2225"/>
      <c r="AI18" s="2225"/>
      <c r="AJ18" s="2225"/>
      <c r="AK18" s="2225"/>
      <c r="AL18" s="2225"/>
      <c r="AM18" s="2225"/>
      <c r="AN18" s="2225"/>
      <c r="AO18" s="2197"/>
      <c r="AP18" s="2197"/>
      <c r="AQ18" s="2197"/>
      <c r="AR18" s="2197"/>
      <c r="AS18" s="2197"/>
      <c r="AT18" s="2197"/>
      <c r="AU18" s="2197"/>
      <c r="AV18" s="2197"/>
      <c r="AW18" s="2197"/>
    </row>
    <row r="19" spans="1:51" ht="36.75" hidden="1" customHeight="1" x14ac:dyDescent="0.25">
      <c r="A19" s="1073" t="s">
        <v>69</v>
      </c>
      <c r="B19" s="1084" t="s">
        <v>97</v>
      </c>
      <c r="C19" s="1084" t="s">
        <v>98</v>
      </c>
      <c r="D19" s="1084" t="s">
        <v>72</v>
      </c>
      <c r="E19" s="1084" t="s">
        <v>73</v>
      </c>
      <c r="F19" s="1832"/>
      <c r="G19" s="1832"/>
      <c r="H19" s="1832"/>
      <c r="I19" s="1073"/>
      <c r="J19" s="1022"/>
      <c r="K19" s="1022"/>
      <c r="L19" s="2121" t="s">
        <v>99</v>
      </c>
      <c r="M19" s="2050" t="s">
        <v>100</v>
      </c>
      <c r="N19" s="2050"/>
      <c r="O19" s="2050"/>
      <c r="P19" s="2050" t="s">
        <v>75</v>
      </c>
      <c r="Q19" s="2144">
        <v>680893</v>
      </c>
      <c r="R19" s="2144">
        <v>680893</v>
      </c>
      <c r="S19" s="2050" t="s">
        <v>76</v>
      </c>
      <c r="T19" s="2050" t="s">
        <v>77</v>
      </c>
      <c r="U19" s="2050" t="s">
        <v>101</v>
      </c>
      <c r="V19" s="1025"/>
      <c r="W19" s="1025"/>
      <c r="X19" s="1025"/>
      <c r="Y19" s="1025"/>
      <c r="Z19" s="1025"/>
      <c r="AA19" s="1025"/>
      <c r="AB19" s="1025"/>
      <c r="AC19" s="1031"/>
      <c r="AD19" s="1031"/>
      <c r="AE19" s="1031"/>
      <c r="AF19" s="1031"/>
      <c r="AG19" s="1031"/>
      <c r="AH19" s="1031"/>
      <c r="AI19" s="1031"/>
      <c r="AJ19" s="1031"/>
      <c r="AK19" s="1031"/>
      <c r="AL19" s="1031"/>
      <c r="AM19" s="1031"/>
      <c r="AN19" s="1031"/>
      <c r="AO19" s="2157"/>
      <c r="AP19" s="2157"/>
      <c r="AQ19" s="2063"/>
      <c r="AR19" s="2063"/>
      <c r="AS19" s="2063"/>
      <c r="AT19" s="2063"/>
      <c r="AU19" s="2063"/>
      <c r="AV19" s="2063"/>
      <c r="AW19" s="2063"/>
      <c r="AX19" s="2024"/>
      <c r="AY19" s="2024"/>
    </row>
    <row r="20" spans="1:51" s="1921" customFormat="1" ht="48" customHeight="1" x14ac:dyDescent="0.25">
      <c r="A20" s="1073" t="s">
        <v>69</v>
      </c>
      <c r="B20" s="1084" t="s">
        <v>97</v>
      </c>
      <c r="C20" s="1084" t="s">
        <v>98</v>
      </c>
      <c r="D20" s="1084" t="s">
        <v>72</v>
      </c>
      <c r="E20" s="1084" t="s">
        <v>73</v>
      </c>
      <c r="F20" s="1832"/>
      <c r="G20" s="1832"/>
      <c r="H20" s="1832"/>
      <c r="I20" s="1073"/>
      <c r="J20" s="1018" t="s">
        <v>780</v>
      </c>
      <c r="K20" s="1990">
        <v>32101656</v>
      </c>
      <c r="L20" s="1018" t="s">
        <v>852</v>
      </c>
      <c r="M20" s="1839" t="s">
        <v>58</v>
      </c>
      <c r="N20" s="1025" t="s">
        <v>765</v>
      </c>
      <c r="O20" s="1025" t="s">
        <v>766</v>
      </c>
      <c r="P20" s="1025" t="s">
        <v>75</v>
      </c>
      <c r="Q20" s="1048">
        <v>74319107</v>
      </c>
      <c r="R20" s="2025"/>
      <c r="S20" s="1025" t="s">
        <v>76</v>
      </c>
      <c r="T20" s="1025" t="s">
        <v>77</v>
      </c>
      <c r="U20" s="1025" t="s">
        <v>397</v>
      </c>
      <c r="V20" s="1905"/>
      <c r="W20" s="1025"/>
      <c r="X20" s="2026"/>
      <c r="Y20" s="1025"/>
      <c r="Z20" s="1025"/>
      <c r="AA20" s="1025"/>
      <c r="AB20" s="1025"/>
      <c r="AC20" s="1030"/>
      <c r="AD20" s="1019"/>
      <c r="AE20" s="1032"/>
      <c r="AF20" s="1032"/>
      <c r="AG20" s="1842"/>
      <c r="AH20" s="1032"/>
      <c r="AI20" s="1032"/>
      <c r="AJ20" s="2026">
        <v>1716904200</v>
      </c>
      <c r="AK20" s="1032"/>
      <c r="AL20" s="1032"/>
      <c r="AM20" s="1032"/>
      <c r="AN20" s="1032"/>
      <c r="AO20" s="2053"/>
      <c r="AP20" s="2053"/>
      <c r="AQ20" s="2062"/>
      <c r="AR20" s="2062"/>
      <c r="AS20" s="2062"/>
      <c r="AT20" s="2062"/>
      <c r="AU20" s="2062"/>
      <c r="AV20" s="2062"/>
      <c r="AW20" s="2062"/>
    </row>
    <row r="21" spans="1:51" s="1921" customFormat="1" ht="52.5" customHeight="1" x14ac:dyDescent="0.25">
      <c r="A21" s="2283" t="s">
        <v>69</v>
      </c>
      <c r="B21" s="1084" t="s">
        <v>97</v>
      </c>
      <c r="C21" s="1084" t="s">
        <v>98</v>
      </c>
      <c r="D21" s="1084" t="s">
        <v>72</v>
      </c>
      <c r="E21" s="1084" t="s">
        <v>73</v>
      </c>
      <c r="F21" s="1832"/>
      <c r="G21" s="1832"/>
      <c r="H21" s="1832"/>
      <c r="I21" s="1073"/>
      <c r="J21" s="1025" t="s">
        <v>666</v>
      </c>
      <c r="K21" s="1025">
        <v>25101801</v>
      </c>
      <c r="L21" s="1922" t="s">
        <v>751</v>
      </c>
      <c r="M21" s="1024" t="s">
        <v>767</v>
      </c>
      <c r="N21" s="1025" t="s">
        <v>106</v>
      </c>
      <c r="O21" s="1025" t="s">
        <v>111</v>
      </c>
      <c r="P21" s="1025" t="s">
        <v>75</v>
      </c>
      <c r="Q21" s="1026">
        <v>65000000</v>
      </c>
      <c r="R21" s="1048"/>
      <c r="S21" s="1025" t="s">
        <v>76</v>
      </c>
      <c r="T21" s="1025" t="s">
        <v>77</v>
      </c>
      <c r="U21" s="1025" t="s">
        <v>623</v>
      </c>
      <c r="V21" s="1017"/>
      <c r="W21" s="1025"/>
      <c r="X21" s="1900"/>
      <c r="Y21" s="1025"/>
      <c r="Z21" s="1025"/>
      <c r="AA21" s="1025"/>
      <c r="AB21" s="1025"/>
      <c r="AC21" s="1030"/>
      <c r="AD21" s="1030"/>
      <c r="AE21" s="1032"/>
      <c r="AF21" s="1030">
        <v>65000000</v>
      </c>
      <c r="AG21" s="1032"/>
      <c r="AH21" s="1032"/>
      <c r="AI21" s="1032"/>
      <c r="AJ21" s="1030"/>
      <c r="AK21" s="1030"/>
      <c r="AL21" s="1030"/>
      <c r="AM21" s="1030"/>
      <c r="AN21" s="1030"/>
      <c r="AO21" s="2053"/>
      <c r="AP21" s="2053"/>
      <c r="AQ21" s="2062"/>
      <c r="AR21" s="2062"/>
      <c r="AS21" s="2062"/>
      <c r="AT21" s="2062"/>
      <c r="AU21" s="2062"/>
      <c r="AV21" s="2062"/>
      <c r="AW21" s="2062"/>
    </row>
    <row r="22" spans="1:51" s="1921" customFormat="1" ht="43.5" customHeight="1" x14ac:dyDescent="0.25">
      <c r="A22" s="2283" t="s">
        <v>69</v>
      </c>
      <c r="B22" s="1084" t="s">
        <v>97</v>
      </c>
      <c r="C22" s="1084" t="s">
        <v>98</v>
      </c>
      <c r="D22" s="1084" t="s">
        <v>72</v>
      </c>
      <c r="E22" s="1084" t="s">
        <v>73</v>
      </c>
      <c r="F22" s="1832"/>
      <c r="G22" s="1832"/>
      <c r="H22" s="1832"/>
      <c r="I22" s="1073"/>
      <c r="J22" s="1018" t="s">
        <v>787</v>
      </c>
      <c r="K22" s="1018">
        <v>46191601</v>
      </c>
      <c r="L22" s="1018" t="s">
        <v>915</v>
      </c>
      <c r="M22" s="1065" t="s">
        <v>59</v>
      </c>
      <c r="N22" s="1018" t="s">
        <v>765</v>
      </c>
      <c r="O22" s="1018" t="s">
        <v>766</v>
      </c>
      <c r="P22" s="1018" t="s">
        <v>788</v>
      </c>
      <c r="Q22" s="1944">
        <v>15000000</v>
      </c>
      <c r="R22" s="1936"/>
      <c r="S22" s="1025" t="s">
        <v>76</v>
      </c>
      <c r="T22" s="1025" t="s">
        <v>77</v>
      </c>
      <c r="U22" s="1025" t="s">
        <v>623</v>
      </c>
      <c r="V22" s="2028"/>
      <c r="W22" s="2028"/>
      <c r="X22" s="2028"/>
      <c r="Y22" s="2028"/>
      <c r="Z22" s="2028"/>
      <c r="AA22" s="2028"/>
      <c r="AB22" s="2028"/>
      <c r="AC22" s="2028"/>
      <c r="AD22" s="2028"/>
      <c r="AE22" s="1030">
        <v>15000000</v>
      </c>
      <c r="AF22" s="2028"/>
      <c r="AG22" s="2028"/>
      <c r="AH22" s="2028"/>
      <c r="AI22" s="2028"/>
      <c r="AJ22" s="2028"/>
      <c r="AK22" s="2028"/>
      <c r="AL22" s="2028"/>
      <c r="AM22" s="2028"/>
      <c r="AN22" s="2028"/>
      <c r="AO22" s="2053"/>
      <c r="AP22" s="2053"/>
      <c r="AQ22" s="2062"/>
      <c r="AR22" s="2062"/>
      <c r="AS22" s="2062"/>
      <c r="AT22" s="2062"/>
      <c r="AU22" s="2062"/>
      <c r="AV22" s="2062"/>
      <c r="AW22" s="2062"/>
    </row>
    <row r="23" spans="1:51" s="1921" customFormat="1" ht="52.5" customHeight="1" x14ac:dyDescent="0.25">
      <c r="A23" s="1073" t="s">
        <v>69</v>
      </c>
      <c r="B23" s="1084" t="s">
        <v>97</v>
      </c>
      <c r="C23" s="1084" t="s">
        <v>98</v>
      </c>
      <c r="D23" s="1084" t="s">
        <v>72</v>
      </c>
      <c r="E23" s="1084" t="s">
        <v>73</v>
      </c>
      <c r="F23" s="1832"/>
      <c r="G23" s="1832"/>
      <c r="H23" s="1832"/>
      <c r="I23" s="1073"/>
      <c r="J23" s="1029" t="s">
        <v>715</v>
      </c>
      <c r="K23" s="1029" t="s">
        <v>714</v>
      </c>
      <c r="L23" s="1018" t="s">
        <v>716</v>
      </c>
      <c r="M23" s="1839" t="s">
        <v>64</v>
      </c>
      <c r="N23" s="1025" t="s">
        <v>106</v>
      </c>
      <c r="O23" s="1025" t="s">
        <v>115</v>
      </c>
      <c r="P23" s="1025" t="s">
        <v>75</v>
      </c>
      <c r="Q23" s="1048">
        <v>50000000</v>
      </c>
      <c r="R23" s="1048"/>
      <c r="S23" s="1025" t="s">
        <v>76</v>
      </c>
      <c r="T23" s="1025" t="s">
        <v>77</v>
      </c>
      <c r="U23" s="1025" t="s">
        <v>79</v>
      </c>
      <c r="V23" s="1840"/>
      <c r="W23" s="1025"/>
      <c r="X23" s="1900"/>
      <c r="Y23" s="1025"/>
      <c r="Z23" s="1025"/>
      <c r="AA23" s="1025"/>
      <c r="AB23" s="1025"/>
      <c r="AC23" s="1030"/>
      <c r="AD23" s="1032"/>
      <c r="AE23" s="1842"/>
      <c r="AF23" s="1841"/>
      <c r="AG23" s="1842"/>
      <c r="AH23" s="1032"/>
      <c r="AI23" s="1032"/>
      <c r="AJ23" s="1032"/>
      <c r="AK23" s="1032"/>
      <c r="AL23" s="1032">
        <v>61516084</v>
      </c>
      <c r="AM23" s="1032"/>
      <c r="AN23" s="1032"/>
      <c r="AO23" s="2053"/>
      <c r="AP23" s="2053"/>
      <c r="AQ23" s="2062"/>
      <c r="AR23" s="2062"/>
      <c r="AS23" s="2062"/>
      <c r="AT23" s="2062"/>
      <c r="AU23" s="2062"/>
      <c r="AV23" s="2062"/>
      <c r="AW23" s="2062"/>
    </row>
    <row r="24" spans="1:51" s="996" customFormat="1" ht="49.5" customHeight="1" x14ac:dyDescent="0.25">
      <c r="A24" s="1113" t="s">
        <v>69</v>
      </c>
      <c r="B24" s="1084" t="s">
        <v>97</v>
      </c>
      <c r="C24" s="1084" t="s">
        <v>98</v>
      </c>
      <c r="D24" s="1084" t="s">
        <v>72</v>
      </c>
      <c r="E24" s="1084" t="s">
        <v>73</v>
      </c>
      <c r="F24" s="1832"/>
      <c r="G24" s="1832"/>
      <c r="H24" s="1832"/>
      <c r="I24" s="1073"/>
      <c r="J24" s="2112" t="s">
        <v>862</v>
      </c>
      <c r="K24" s="1005">
        <v>12141506</v>
      </c>
      <c r="L24" s="2099" t="s">
        <v>861</v>
      </c>
      <c r="M24" s="1011" t="s">
        <v>61</v>
      </c>
      <c r="N24" s="1005" t="s">
        <v>765</v>
      </c>
      <c r="O24" s="1005" t="s">
        <v>794</v>
      </c>
      <c r="P24" s="1005" t="s">
        <v>788</v>
      </c>
      <c r="Q24" s="1885">
        <v>100000000</v>
      </c>
      <c r="R24" s="1885"/>
      <c r="S24" s="1025" t="s">
        <v>76</v>
      </c>
      <c r="T24" s="1025" t="s">
        <v>77</v>
      </c>
      <c r="U24" s="1025" t="s">
        <v>79</v>
      </c>
      <c r="V24" s="2100"/>
      <c r="W24" s="2100"/>
      <c r="X24" s="1900"/>
      <c r="Y24" s="2101"/>
      <c r="Z24" s="2102"/>
      <c r="AA24" s="1005"/>
      <c r="AB24" s="1005"/>
      <c r="AC24" s="1031"/>
      <c r="AD24" s="1031"/>
      <c r="AE24" s="1031"/>
      <c r="AF24" s="1031"/>
      <c r="AG24" s="1031"/>
      <c r="AH24" s="1031"/>
      <c r="AI24" s="1031"/>
      <c r="AJ24" s="1031"/>
      <c r="AK24" s="1031"/>
      <c r="AL24" s="1031"/>
      <c r="AM24" s="1031"/>
      <c r="AN24" s="2103"/>
      <c r="AO24" s="2062"/>
      <c r="AP24" s="2062"/>
      <c r="AQ24" s="2158"/>
      <c r="AR24" s="2158"/>
      <c r="AS24" s="2158"/>
      <c r="AT24" s="2158"/>
      <c r="AU24" s="2158"/>
      <c r="AV24" s="2158"/>
      <c r="AW24" s="2158"/>
    </row>
    <row r="25" spans="1:51" s="996" customFormat="1" ht="56.25" customHeight="1" x14ac:dyDescent="0.25">
      <c r="A25" s="1113" t="s">
        <v>69</v>
      </c>
      <c r="B25" s="1084" t="s">
        <v>97</v>
      </c>
      <c r="C25" s="1084" t="s">
        <v>98</v>
      </c>
      <c r="D25" s="1084" t="s">
        <v>72</v>
      </c>
      <c r="E25" s="1084" t="s">
        <v>73</v>
      </c>
      <c r="F25" s="1832"/>
      <c r="G25" s="1832"/>
      <c r="H25" s="1832"/>
      <c r="I25" s="1073"/>
      <c r="J25" s="1025" t="s">
        <v>409</v>
      </c>
      <c r="K25" s="1025">
        <v>56112102</v>
      </c>
      <c r="L25" s="1018" t="s">
        <v>812</v>
      </c>
      <c r="M25" s="1024" t="s">
        <v>58</v>
      </c>
      <c r="N25" s="1025" t="s">
        <v>106</v>
      </c>
      <c r="O25" s="1025" t="s">
        <v>115</v>
      </c>
      <c r="P25" s="1025" t="s">
        <v>75</v>
      </c>
      <c r="Q25" s="2029">
        <v>80000000</v>
      </c>
      <c r="R25" s="1026"/>
      <c r="S25" s="1025" t="s">
        <v>76</v>
      </c>
      <c r="T25" s="1025" t="s">
        <v>77</v>
      </c>
      <c r="U25" s="1025" t="s">
        <v>152</v>
      </c>
      <c r="V25" s="1900"/>
      <c r="W25" s="1900"/>
      <c r="X25" s="2030"/>
      <c r="Y25" s="1900"/>
      <c r="Z25" s="1900"/>
      <c r="AA25" s="1025"/>
      <c r="AB25" s="1025"/>
      <c r="AC25" s="1030"/>
      <c r="AD25" s="1030"/>
      <c r="AE25" s="1032"/>
      <c r="AF25" s="2031">
        <v>43982400</v>
      </c>
      <c r="AG25" s="1032"/>
      <c r="AH25" s="1032"/>
      <c r="AI25" s="1032"/>
      <c r="AJ25" s="1030"/>
      <c r="AK25" s="1030"/>
      <c r="AL25" s="1030"/>
      <c r="AM25" s="1030"/>
      <c r="AN25" s="1030"/>
      <c r="AO25" s="2062"/>
      <c r="AP25" s="2062"/>
      <c r="AQ25" s="2158"/>
      <c r="AR25" s="2158"/>
      <c r="AS25" s="2158"/>
      <c r="AT25" s="2158"/>
      <c r="AU25" s="2158"/>
      <c r="AV25" s="2158"/>
      <c r="AW25" s="2158"/>
    </row>
    <row r="26" spans="1:51" s="996" customFormat="1" ht="56.25" customHeight="1" x14ac:dyDescent="0.25">
      <c r="A26" s="1113" t="s">
        <v>69</v>
      </c>
      <c r="B26" s="1084" t="s">
        <v>97</v>
      </c>
      <c r="C26" s="1084" t="s">
        <v>98</v>
      </c>
      <c r="D26" s="1084" t="s">
        <v>72</v>
      </c>
      <c r="E26" s="1084" t="s">
        <v>73</v>
      </c>
      <c r="F26" s="1832"/>
      <c r="G26" s="1832"/>
      <c r="H26" s="1832"/>
      <c r="I26" s="1073"/>
      <c r="J26" s="1029" t="s">
        <v>772</v>
      </c>
      <c r="K26" s="1029">
        <v>241002004</v>
      </c>
      <c r="L26" s="1011" t="s">
        <v>843</v>
      </c>
      <c r="M26" s="1011" t="s">
        <v>58</v>
      </c>
      <c r="N26" s="1005" t="s">
        <v>106</v>
      </c>
      <c r="O26" s="1005" t="s">
        <v>173</v>
      </c>
      <c r="P26" s="1005" t="s">
        <v>75</v>
      </c>
      <c r="Q26" s="2033">
        <v>15000000</v>
      </c>
      <c r="R26" s="2033"/>
      <c r="S26" s="1005" t="s">
        <v>76</v>
      </c>
      <c r="T26" s="1005" t="s">
        <v>77</v>
      </c>
      <c r="U26" s="1005" t="s">
        <v>126</v>
      </c>
      <c r="V26" s="1851"/>
      <c r="W26" s="2034"/>
      <c r="X26" s="1851"/>
      <c r="Y26" s="1851"/>
      <c r="Z26" s="1851"/>
      <c r="AA26" s="1851"/>
      <c r="AB26" s="1851"/>
      <c r="AC26" s="1851"/>
      <c r="AD26" s="1851"/>
      <c r="AE26" s="1851"/>
      <c r="AF26" s="1851"/>
      <c r="AG26" s="1851"/>
      <c r="AH26" s="1851"/>
      <c r="AI26" s="1851"/>
      <c r="AJ26" s="1851"/>
      <c r="AK26" s="1851"/>
      <c r="AL26" s="1851"/>
      <c r="AM26" s="1851"/>
      <c r="AN26" s="1851"/>
      <c r="AO26" s="2062"/>
      <c r="AP26" s="2062"/>
      <c r="AQ26" s="2158"/>
      <c r="AR26" s="2158"/>
      <c r="AS26" s="2158"/>
      <c r="AT26" s="2158"/>
      <c r="AU26" s="2158"/>
      <c r="AV26" s="2158"/>
      <c r="AW26" s="2158"/>
    </row>
    <row r="27" spans="1:51" s="996" customFormat="1" ht="21" hidden="1" customHeight="1" x14ac:dyDescent="0.25">
      <c r="A27" s="2068"/>
      <c r="B27" s="2178"/>
      <c r="C27" s="2178"/>
      <c r="D27" s="2178"/>
      <c r="E27" s="2178"/>
      <c r="F27" s="2069"/>
      <c r="G27" s="2069"/>
      <c r="H27" s="2069"/>
      <c r="I27" s="2067"/>
      <c r="J27" s="2226"/>
      <c r="K27" s="2227"/>
      <c r="L27" s="2228"/>
      <c r="M27" s="2229"/>
      <c r="N27" s="2230"/>
      <c r="O27" s="2234">
        <f>+P27-Q27</f>
        <v>0</v>
      </c>
      <c r="P27" s="2254">
        <v>400000000</v>
      </c>
      <c r="Q27" s="2254">
        <f>SUM(Q19:Q26)</f>
        <v>400000000</v>
      </c>
      <c r="R27" s="2183"/>
      <c r="S27" s="2183"/>
      <c r="T27" s="2183"/>
      <c r="U27" s="2228"/>
      <c r="V27" s="2183"/>
      <c r="W27" s="2183"/>
      <c r="X27" s="2183"/>
      <c r="Y27" s="2183"/>
      <c r="Z27" s="2183"/>
      <c r="AA27" s="2183"/>
      <c r="AB27" s="2183"/>
      <c r="AC27" s="2183"/>
      <c r="AD27" s="2183"/>
      <c r="AE27" s="2183"/>
      <c r="AF27" s="2183"/>
      <c r="AG27" s="2183"/>
      <c r="AH27" s="2183"/>
      <c r="AI27" s="2183"/>
      <c r="AJ27" s="2183"/>
      <c r="AK27" s="2183"/>
      <c r="AL27" s="2183"/>
      <c r="AM27" s="2183"/>
      <c r="AN27" s="2183"/>
      <c r="AO27" s="2062"/>
      <c r="AP27" s="2062"/>
      <c r="AQ27" s="2158"/>
      <c r="AR27" s="2158"/>
      <c r="AS27" s="2158"/>
      <c r="AT27" s="2158"/>
      <c r="AU27" s="2158"/>
      <c r="AV27" s="2158"/>
      <c r="AW27" s="2158"/>
    </row>
    <row r="28" spans="1:51" s="1921" customFormat="1" ht="51" customHeight="1" x14ac:dyDescent="0.25">
      <c r="A28" s="1113" t="s">
        <v>69</v>
      </c>
      <c r="B28" s="1084" t="s">
        <v>121</v>
      </c>
      <c r="C28" s="1084" t="s">
        <v>122</v>
      </c>
      <c r="D28" s="1084" t="s">
        <v>72</v>
      </c>
      <c r="E28" s="1084" t="s">
        <v>73</v>
      </c>
      <c r="F28" s="1832"/>
      <c r="G28" s="1832"/>
      <c r="H28" s="1832"/>
      <c r="I28" s="1073"/>
      <c r="J28" s="1025" t="s">
        <v>396</v>
      </c>
      <c r="K28" s="1025">
        <v>42172001</v>
      </c>
      <c r="L28" s="1025" t="s">
        <v>807</v>
      </c>
      <c r="M28" s="1024" t="s">
        <v>58</v>
      </c>
      <c r="N28" s="1025" t="s">
        <v>131</v>
      </c>
      <c r="O28" s="1025" t="s">
        <v>115</v>
      </c>
      <c r="P28" s="1025" t="s">
        <v>75</v>
      </c>
      <c r="Q28" s="1026">
        <v>9396000</v>
      </c>
      <c r="R28" s="1048"/>
      <c r="S28" s="1025" t="s">
        <v>76</v>
      </c>
      <c r="T28" s="1025" t="s">
        <v>77</v>
      </c>
      <c r="U28" s="1025" t="s">
        <v>152</v>
      </c>
      <c r="V28" s="1900"/>
      <c r="W28" s="1900"/>
      <c r="X28" s="2030"/>
      <c r="Y28" s="1900"/>
      <c r="Z28" s="1900"/>
      <c r="AA28" s="1025"/>
      <c r="AB28" s="1025"/>
      <c r="AC28" s="1030"/>
      <c r="AD28" s="1030"/>
      <c r="AE28" s="1032"/>
      <c r="AF28" s="1030">
        <v>11588000</v>
      </c>
      <c r="AG28" s="1032"/>
      <c r="AH28" s="1032"/>
      <c r="AI28" s="1032"/>
      <c r="AJ28" s="1030"/>
      <c r="AK28" s="1030"/>
      <c r="AL28" s="1030"/>
      <c r="AM28" s="1030"/>
      <c r="AN28" s="1030"/>
      <c r="AO28" s="2158"/>
      <c r="AP28" s="2158"/>
      <c r="AQ28" s="2062"/>
      <c r="AR28" s="2062"/>
      <c r="AS28" s="2062"/>
      <c r="AT28" s="2062"/>
      <c r="AU28" s="2062"/>
      <c r="AV28" s="2062"/>
      <c r="AW28" s="2062"/>
    </row>
    <row r="29" spans="1:51" ht="36.75" hidden="1" customHeight="1" x14ac:dyDescent="0.25">
      <c r="A29" s="1073" t="s">
        <v>69</v>
      </c>
      <c r="B29" s="1084" t="s">
        <v>121</v>
      </c>
      <c r="C29" s="1084" t="s">
        <v>122</v>
      </c>
      <c r="D29" s="1084" t="s">
        <v>72</v>
      </c>
      <c r="E29" s="1084" t="s">
        <v>73</v>
      </c>
      <c r="F29" s="1832"/>
      <c r="G29" s="1832"/>
      <c r="H29" s="1832"/>
      <c r="I29" s="1073"/>
      <c r="J29" s="1022"/>
      <c r="K29" s="1022"/>
      <c r="L29" s="2248" t="s">
        <v>134</v>
      </c>
      <c r="M29" s="2050" t="s">
        <v>105</v>
      </c>
      <c r="N29" s="2050"/>
      <c r="O29" s="2050"/>
      <c r="P29" s="2050" t="s">
        <v>75</v>
      </c>
      <c r="Q29" s="2249">
        <v>1053730</v>
      </c>
      <c r="R29" s="2249">
        <v>1053730</v>
      </c>
      <c r="S29" s="2050" t="s">
        <v>84</v>
      </c>
      <c r="T29" s="2050" t="s">
        <v>77</v>
      </c>
      <c r="U29" s="2050" t="s">
        <v>101</v>
      </c>
      <c r="V29" s="1025"/>
      <c r="W29" s="1025"/>
      <c r="Y29" s="1025"/>
      <c r="Z29" s="1025"/>
      <c r="AA29" s="1025"/>
      <c r="AB29" s="1025"/>
      <c r="AC29" s="1032">
        <v>1379088</v>
      </c>
      <c r="AD29" s="1032">
        <v>1379088</v>
      </c>
      <c r="AE29" s="1032">
        <v>1379088</v>
      </c>
      <c r="AF29" s="1032">
        <v>862736</v>
      </c>
      <c r="AG29" s="1032"/>
      <c r="AH29" s="1032"/>
      <c r="AI29" s="1032"/>
      <c r="AJ29" s="1032"/>
      <c r="AK29" s="1032"/>
      <c r="AL29" s="1032"/>
      <c r="AM29" s="1032"/>
      <c r="AN29" s="1032"/>
      <c r="AO29" s="2157"/>
      <c r="AP29" s="2157"/>
      <c r="AQ29" s="2063"/>
      <c r="AR29" s="2063"/>
      <c r="AS29" s="2063"/>
      <c r="AT29" s="2063"/>
      <c r="AU29" s="2063"/>
      <c r="AV29" s="2063"/>
      <c r="AW29" s="2063"/>
      <c r="AX29" s="2024"/>
      <c r="AY29" s="2024"/>
    </row>
    <row r="30" spans="1:51" s="1921" customFormat="1" ht="48.75" customHeight="1" x14ac:dyDescent="0.25">
      <c r="A30" s="1073" t="s">
        <v>69</v>
      </c>
      <c r="B30" s="1084" t="s">
        <v>121</v>
      </c>
      <c r="C30" s="1084" t="s">
        <v>122</v>
      </c>
      <c r="D30" s="1084" t="s">
        <v>72</v>
      </c>
      <c r="E30" s="1084" t="s">
        <v>73</v>
      </c>
      <c r="F30" s="1832"/>
      <c r="G30" s="1832"/>
      <c r="H30" s="1832"/>
      <c r="I30" s="1872"/>
      <c r="J30" s="1005" t="s">
        <v>144</v>
      </c>
      <c r="K30" s="1005">
        <v>91111703</v>
      </c>
      <c r="L30" s="1025" t="s">
        <v>145</v>
      </c>
      <c r="M30" s="1024" t="s">
        <v>59</v>
      </c>
      <c r="N30" s="1025" t="s">
        <v>131</v>
      </c>
      <c r="O30" s="1025" t="s">
        <v>115</v>
      </c>
      <c r="P30" s="1025" t="s">
        <v>75</v>
      </c>
      <c r="Q30" s="1873">
        <v>5000000</v>
      </c>
      <c r="R30" s="1873"/>
      <c r="S30" s="1025" t="s">
        <v>84</v>
      </c>
      <c r="T30" s="1025" t="s">
        <v>77</v>
      </c>
      <c r="U30" s="1025" t="s">
        <v>101</v>
      </c>
      <c r="V30" s="1025"/>
      <c r="W30" s="1025"/>
      <c r="X30" s="1900"/>
      <c r="Y30" s="1025"/>
      <c r="Z30" s="1025"/>
      <c r="AA30" s="1025"/>
      <c r="AB30" s="1874"/>
      <c r="AC30" s="1030"/>
      <c r="AD30" s="1030"/>
      <c r="AE30" s="1032"/>
      <c r="AF30" s="1030"/>
      <c r="AG30" s="1032"/>
      <c r="AH30" s="1048"/>
      <c r="AI30" s="1030"/>
      <c r="AJ30" s="1030"/>
      <c r="AK30" s="1030"/>
      <c r="AL30" s="1032"/>
      <c r="AM30" s="1030"/>
      <c r="AN30" s="1030"/>
      <c r="AO30" s="2053"/>
      <c r="AP30" s="2053"/>
      <c r="AQ30" s="2062"/>
      <c r="AR30" s="2062"/>
      <c r="AS30" s="2062"/>
      <c r="AT30" s="2062"/>
      <c r="AU30" s="2062"/>
      <c r="AV30" s="2062"/>
      <c r="AW30" s="2062"/>
    </row>
    <row r="31" spans="1:51" s="1921" customFormat="1" ht="48.75" customHeight="1" x14ac:dyDescent="0.25">
      <c r="A31" s="1073" t="s">
        <v>69</v>
      </c>
      <c r="B31" s="1084" t="s">
        <v>121</v>
      </c>
      <c r="C31" s="1084" t="s">
        <v>122</v>
      </c>
      <c r="D31" s="1084" t="s">
        <v>72</v>
      </c>
      <c r="E31" s="1084" t="s">
        <v>73</v>
      </c>
      <c r="F31" s="1832"/>
      <c r="G31" s="1832"/>
      <c r="H31" s="1832"/>
      <c r="I31" s="1872"/>
      <c r="J31" s="1029" t="s">
        <v>127</v>
      </c>
      <c r="K31" s="1029" t="s">
        <v>128</v>
      </c>
      <c r="L31" s="1029" t="s">
        <v>840</v>
      </c>
      <c r="M31" s="2035" t="s">
        <v>59</v>
      </c>
      <c r="N31" s="1029" t="s">
        <v>106</v>
      </c>
      <c r="O31" s="1029" t="s">
        <v>111</v>
      </c>
      <c r="P31" s="1005" t="s">
        <v>75</v>
      </c>
      <c r="Q31" s="2033">
        <v>500000000</v>
      </c>
      <c r="R31" s="1873"/>
      <c r="S31" s="1029" t="s">
        <v>76</v>
      </c>
      <c r="T31" s="1029" t="s">
        <v>77</v>
      </c>
      <c r="U31" s="1029" t="s">
        <v>126</v>
      </c>
      <c r="V31" s="1025"/>
      <c r="W31" s="1025"/>
      <c r="X31" s="1900"/>
      <c r="Y31" s="1025"/>
      <c r="Z31" s="1025"/>
      <c r="AA31" s="1025"/>
      <c r="AB31" s="1874"/>
      <c r="AC31" s="1030"/>
      <c r="AD31" s="1030"/>
      <c r="AE31" s="1032"/>
      <c r="AF31" s="1030"/>
      <c r="AG31" s="1032"/>
      <c r="AH31" s="1048"/>
      <c r="AI31" s="1030"/>
      <c r="AJ31" s="1030"/>
      <c r="AK31" s="1030"/>
      <c r="AL31" s="1032"/>
      <c r="AM31" s="1030"/>
      <c r="AN31" s="1030"/>
      <c r="AO31" s="2053"/>
      <c r="AP31" s="2053"/>
      <c r="AQ31" s="2062"/>
      <c r="AR31" s="2062"/>
      <c r="AS31" s="2062"/>
      <c r="AT31" s="2062"/>
      <c r="AU31" s="2062"/>
      <c r="AV31" s="2062"/>
      <c r="AW31" s="2062"/>
    </row>
    <row r="32" spans="1:51" s="1921" customFormat="1" ht="48.75" hidden="1" customHeight="1" x14ac:dyDescent="0.25">
      <c r="A32" s="2233" t="s">
        <v>69</v>
      </c>
      <c r="B32" s="1084" t="s">
        <v>121</v>
      </c>
      <c r="C32" s="1084" t="s">
        <v>122</v>
      </c>
      <c r="D32" s="1084" t="s">
        <v>72</v>
      </c>
      <c r="E32" s="1084" t="s">
        <v>73</v>
      </c>
      <c r="F32" s="1832"/>
      <c r="G32" s="1832"/>
      <c r="H32" s="1832"/>
      <c r="I32" s="1872"/>
      <c r="J32" s="2132"/>
      <c r="K32" s="2132"/>
      <c r="L32" s="2132" t="s">
        <v>913</v>
      </c>
      <c r="M32" s="2130" t="s">
        <v>57</v>
      </c>
      <c r="N32" s="2132" t="s">
        <v>106</v>
      </c>
      <c r="O32" s="2132" t="s">
        <v>74</v>
      </c>
      <c r="P32" s="1022" t="s">
        <v>75</v>
      </c>
      <c r="Q32" s="2140">
        <v>100000000</v>
      </c>
      <c r="R32" s="2249">
        <v>100000000</v>
      </c>
      <c r="S32" s="2132" t="s">
        <v>76</v>
      </c>
      <c r="T32" s="2132" t="s">
        <v>77</v>
      </c>
      <c r="U32" s="2132" t="s">
        <v>126</v>
      </c>
      <c r="V32" s="1025"/>
      <c r="W32" s="1025"/>
      <c r="X32" s="1900"/>
      <c r="Y32" s="1025"/>
      <c r="Z32" s="1025"/>
      <c r="AA32" s="1025"/>
      <c r="AB32" s="1874"/>
      <c r="AC32" s="1030"/>
      <c r="AD32" s="1030">
        <v>100000000</v>
      </c>
      <c r="AE32" s="1032"/>
      <c r="AF32" s="1030"/>
      <c r="AG32" s="1032"/>
      <c r="AH32" s="1048"/>
      <c r="AI32" s="1030"/>
      <c r="AJ32" s="1030"/>
      <c r="AK32" s="1030"/>
      <c r="AL32" s="1032"/>
      <c r="AM32" s="1030"/>
      <c r="AN32" s="1030"/>
      <c r="AO32" s="2053"/>
      <c r="AP32" s="2053"/>
      <c r="AQ32" s="2062"/>
      <c r="AR32" s="2062"/>
      <c r="AS32" s="2062"/>
      <c r="AT32" s="2062"/>
      <c r="AU32" s="2062"/>
      <c r="AV32" s="2062"/>
      <c r="AW32" s="2062"/>
    </row>
    <row r="33" spans="1:65" s="1921" customFormat="1" ht="48.75" customHeight="1" x14ac:dyDescent="0.25">
      <c r="A33" s="2036" t="s">
        <v>69</v>
      </c>
      <c r="B33" s="1084" t="s">
        <v>121</v>
      </c>
      <c r="C33" s="1084" t="s">
        <v>122</v>
      </c>
      <c r="D33" s="1084" t="s">
        <v>72</v>
      </c>
      <c r="E33" s="1084" t="s">
        <v>73</v>
      </c>
      <c r="F33" s="1832"/>
      <c r="G33" s="1832"/>
      <c r="H33" s="1832"/>
      <c r="I33" s="1073"/>
      <c r="J33" s="2037" t="s">
        <v>197</v>
      </c>
      <c r="K33" s="1029" t="s">
        <v>198</v>
      </c>
      <c r="L33" s="1029" t="s">
        <v>841</v>
      </c>
      <c r="M33" s="2035" t="s">
        <v>58</v>
      </c>
      <c r="N33" s="1029" t="s">
        <v>106</v>
      </c>
      <c r="O33" s="1029" t="s">
        <v>111</v>
      </c>
      <c r="P33" s="1029" t="s">
        <v>75</v>
      </c>
      <c r="Q33" s="2033">
        <v>5000000</v>
      </c>
      <c r="R33" s="2033"/>
      <c r="S33" s="1029" t="s">
        <v>76</v>
      </c>
      <c r="T33" s="1029" t="s">
        <v>77</v>
      </c>
      <c r="U33" s="1029" t="s">
        <v>126</v>
      </c>
      <c r="V33" s="2038"/>
      <c r="W33" s="2038"/>
      <c r="X33" s="1869"/>
      <c r="Y33" s="1869"/>
      <c r="Z33" s="2038"/>
      <c r="AA33" s="1869"/>
      <c r="AB33" s="1869"/>
      <c r="AC33" s="1869"/>
      <c r="AD33" s="1869"/>
      <c r="AE33" s="1869"/>
      <c r="AF33" s="1869"/>
      <c r="AG33" s="1869"/>
      <c r="AH33" s="1869"/>
      <c r="AI33" s="1869"/>
      <c r="AJ33" s="1869"/>
      <c r="AK33" s="1869"/>
      <c r="AL33" s="1869"/>
      <c r="AM33" s="1869"/>
      <c r="AN33" s="1869"/>
      <c r="AO33" s="2062"/>
      <c r="AP33" s="2062"/>
      <c r="AQ33" s="2062"/>
      <c r="AR33" s="2062"/>
      <c r="AS33" s="2062"/>
      <c r="AT33" s="2062"/>
      <c r="AU33" s="2062"/>
      <c r="AV33" s="2062"/>
      <c r="AW33" s="2062"/>
    </row>
    <row r="34" spans="1:65" s="1921" customFormat="1" ht="72" customHeight="1" x14ac:dyDescent="0.25">
      <c r="A34" s="1073" t="s">
        <v>69</v>
      </c>
      <c r="B34" s="1084" t="s">
        <v>121</v>
      </c>
      <c r="C34" s="1084" t="s">
        <v>122</v>
      </c>
      <c r="D34" s="1084" t="s">
        <v>72</v>
      </c>
      <c r="E34" s="1084" t="s">
        <v>73</v>
      </c>
      <c r="F34" s="1832"/>
      <c r="G34" s="1832"/>
      <c r="H34" s="1832"/>
      <c r="I34" s="1073"/>
      <c r="J34" s="1005" t="s">
        <v>123</v>
      </c>
      <c r="K34" s="1005">
        <v>23181801</v>
      </c>
      <c r="L34" s="1005" t="s">
        <v>842</v>
      </c>
      <c r="M34" s="1011" t="s">
        <v>58</v>
      </c>
      <c r="N34" s="1005" t="s">
        <v>390</v>
      </c>
      <c r="O34" s="1005" t="s">
        <v>115</v>
      </c>
      <c r="P34" s="1005" t="s">
        <v>75</v>
      </c>
      <c r="Q34" s="1885">
        <v>80000000</v>
      </c>
      <c r="R34" s="1885"/>
      <c r="S34" s="1005" t="s">
        <v>76</v>
      </c>
      <c r="T34" s="1005" t="s">
        <v>77</v>
      </c>
      <c r="U34" s="1005" t="s">
        <v>126</v>
      </c>
      <c r="V34" s="1851"/>
      <c r="W34" s="1851"/>
      <c r="X34" s="2034"/>
      <c r="Y34" s="2034"/>
      <c r="Z34" s="2034"/>
      <c r="AA34" s="1851"/>
      <c r="AB34" s="2034"/>
      <c r="AC34" s="2034">
        <f>+Q34*40%</f>
        <v>32000000</v>
      </c>
      <c r="AD34" s="1851"/>
      <c r="AE34" s="1851"/>
      <c r="AF34" s="1851"/>
      <c r="AG34" s="1851"/>
      <c r="AH34" s="1851"/>
      <c r="AI34" s="1851"/>
      <c r="AJ34" s="1851"/>
      <c r="AK34" s="1851"/>
      <c r="AL34" s="1851"/>
      <c r="AM34" s="1851"/>
      <c r="AN34" s="1851"/>
      <c r="AO34" s="2062"/>
      <c r="AP34" s="2062"/>
      <c r="AQ34" s="2062"/>
      <c r="AR34" s="2062"/>
      <c r="AS34" s="2062"/>
      <c r="AT34" s="2062"/>
      <c r="AU34" s="2062"/>
      <c r="AV34" s="2062"/>
      <c r="AW34" s="2062"/>
    </row>
    <row r="35" spans="1:65" s="276" customFormat="1" ht="15.75" hidden="1" customHeight="1" x14ac:dyDescent="0.25">
      <c r="A35" s="2068"/>
      <c r="B35" s="2178"/>
      <c r="C35" s="2178"/>
      <c r="D35" s="2178"/>
      <c r="E35" s="2178"/>
      <c r="F35" s="2069"/>
      <c r="G35" s="2069"/>
      <c r="H35" s="2069"/>
      <c r="I35" s="2067"/>
      <c r="J35" s="2226"/>
      <c r="K35" s="2227"/>
      <c r="L35" s="2228"/>
      <c r="M35" s="2229"/>
      <c r="N35" s="2230"/>
      <c r="O35" s="2231">
        <f>+P35-Q35</f>
        <v>303800270</v>
      </c>
      <c r="P35" s="2231">
        <v>1004250000</v>
      </c>
      <c r="Q35" s="2231">
        <f>SUM(Q28:Q34)</f>
        <v>700449730</v>
      </c>
      <c r="R35" s="2183"/>
      <c r="S35" s="2183"/>
      <c r="T35" s="2183"/>
      <c r="U35" s="2228"/>
      <c r="V35" s="2183"/>
      <c r="W35" s="2183"/>
      <c r="X35" s="2183"/>
      <c r="Y35" s="2183"/>
      <c r="Z35" s="2183"/>
      <c r="AA35" s="2183"/>
      <c r="AB35" s="2183"/>
      <c r="AC35" s="2183"/>
      <c r="AD35" s="2183"/>
      <c r="AE35" s="2183"/>
      <c r="AF35" s="2183"/>
      <c r="AG35" s="2183"/>
      <c r="AH35" s="2183"/>
      <c r="AI35" s="2183"/>
      <c r="AJ35" s="2183"/>
      <c r="AK35" s="2183"/>
      <c r="AL35" s="2183"/>
      <c r="AM35" s="2183"/>
      <c r="AN35" s="2183"/>
      <c r="AO35" s="2063"/>
      <c r="AP35" s="2063"/>
      <c r="AQ35" s="2160"/>
      <c r="AR35" s="2160"/>
      <c r="AS35" s="2160"/>
      <c r="AT35" s="2160"/>
      <c r="AU35" s="2160"/>
      <c r="AV35" s="2160"/>
      <c r="AW35" s="2160"/>
      <c r="AX35" s="275"/>
      <c r="AY35" s="275"/>
      <c r="AZ35" s="275"/>
      <c r="BA35" s="275"/>
      <c r="BB35" s="275"/>
      <c r="BC35" s="275"/>
      <c r="BD35" s="275"/>
      <c r="BE35" s="275"/>
      <c r="BF35" s="275"/>
      <c r="BG35" s="275"/>
      <c r="BH35" s="275"/>
      <c r="BI35" s="275"/>
      <c r="BJ35" s="275"/>
      <c r="BK35" s="275"/>
      <c r="BL35" s="275"/>
      <c r="BM35" s="275"/>
    </row>
    <row r="36" spans="1:65" s="996" customFormat="1" ht="42.75" customHeight="1" x14ac:dyDescent="0.25">
      <c r="A36" s="1073" t="s">
        <v>69</v>
      </c>
      <c r="B36" s="254" t="s">
        <v>153</v>
      </c>
      <c r="C36" s="254" t="s">
        <v>154</v>
      </c>
      <c r="D36" s="254" t="s">
        <v>72</v>
      </c>
      <c r="E36" s="254" t="s">
        <v>73</v>
      </c>
      <c r="F36" s="1023"/>
      <c r="G36" s="1023"/>
      <c r="H36" s="1023"/>
      <c r="I36" s="1039"/>
      <c r="J36" s="1025" t="s">
        <v>155</v>
      </c>
      <c r="K36" s="2176">
        <v>93151606</v>
      </c>
      <c r="L36" s="1991" t="s">
        <v>156</v>
      </c>
      <c r="M36" s="2177" t="s">
        <v>57</v>
      </c>
      <c r="N36" s="2177" t="s">
        <v>331</v>
      </c>
      <c r="O36" s="1005" t="s">
        <v>74</v>
      </c>
      <c r="P36" s="1005" t="s">
        <v>75</v>
      </c>
      <c r="Q36" s="1888">
        <v>21000000</v>
      </c>
      <c r="R36" s="1888"/>
      <c r="S36" s="1025" t="s">
        <v>84</v>
      </c>
      <c r="T36" s="1025" t="s">
        <v>77</v>
      </c>
      <c r="U36" s="1025" t="s">
        <v>101</v>
      </c>
      <c r="V36" s="2174"/>
      <c r="W36" s="2174"/>
      <c r="X36" s="2175"/>
      <c r="Y36" s="1025"/>
      <c r="Z36" s="1025"/>
      <c r="AA36" s="1025"/>
      <c r="AB36" s="1025"/>
      <c r="AC36" s="1048"/>
      <c r="AD36" s="1048"/>
      <c r="AE36" s="1048"/>
      <c r="AF36" s="1048"/>
      <c r="AG36" s="1048"/>
      <c r="AH36" s="1048"/>
      <c r="AI36" s="1048"/>
      <c r="AJ36" s="1048"/>
      <c r="AK36" s="1048"/>
      <c r="AL36" s="1048"/>
      <c r="AM36" s="1048"/>
      <c r="AN36" s="1048"/>
      <c r="AO36" s="2164"/>
      <c r="AP36" s="2164"/>
      <c r="AQ36" s="2158"/>
      <c r="AR36" s="2158"/>
      <c r="AS36" s="2158"/>
      <c r="AT36" s="2158"/>
      <c r="AU36" s="2158"/>
      <c r="AV36" s="2158"/>
      <c r="AW36" s="2158"/>
    </row>
    <row r="37" spans="1:65" s="996" customFormat="1" ht="42.75" hidden="1" customHeight="1" x14ac:dyDescent="0.25">
      <c r="A37" s="1073" t="s">
        <v>69</v>
      </c>
      <c r="B37" s="254" t="s">
        <v>153</v>
      </c>
      <c r="C37" s="254" t="s">
        <v>154</v>
      </c>
      <c r="D37" s="254" t="s">
        <v>72</v>
      </c>
      <c r="E37" s="254" t="s">
        <v>73</v>
      </c>
      <c r="F37" s="1023"/>
      <c r="G37" s="1023"/>
      <c r="H37" s="1023"/>
      <c r="I37" s="1039"/>
      <c r="J37" s="1022"/>
      <c r="K37" s="1022"/>
      <c r="L37" s="2248" t="s">
        <v>134</v>
      </c>
      <c r="M37" s="2050" t="s">
        <v>105</v>
      </c>
      <c r="N37" s="2050"/>
      <c r="O37" s="2050"/>
      <c r="P37" s="2050" t="s">
        <v>75</v>
      </c>
      <c r="Q37" s="2249">
        <v>1180893</v>
      </c>
      <c r="R37" s="2249">
        <v>1180893</v>
      </c>
      <c r="S37" s="2050" t="s">
        <v>84</v>
      </c>
      <c r="T37" s="2050" t="s">
        <v>77</v>
      </c>
      <c r="U37" s="2050" t="s">
        <v>101</v>
      </c>
      <c r="V37" s="2174"/>
      <c r="W37" s="2174"/>
      <c r="X37" s="2175"/>
      <c r="Y37" s="1025"/>
      <c r="Z37" s="1025"/>
      <c r="AA37" s="1025"/>
      <c r="AB37" s="1025"/>
      <c r="AC37" s="1048"/>
      <c r="AD37" s="1048"/>
      <c r="AE37" s="1048"/>
      <c r="AF37" s="1048"/>
      <c r="AG37" s="1048"/>
      <c r="AH37" s="1048"/>
      <c r="AI37" s="1048"/>
      <c r="AJ37" s="1048"/>
      <c r="AK37" s="1048"/>
      <c r="AL37" s="1048"/>
      <c r="AM37" s="1048"/>
      <c r="AN37" s="1048"/>
      <c r="AO37" s="2164"/>
      <c r="AP37" s="2164"/>
      <c r="AQ37" s="2158"/>
      <c r="AR37" s="2158"/>
      <c r="AS37" s="2158"/>
      <c r="AT37" s="2158"/>
      <c r="AU37" s="2158"/>
      <c r="AV37" s="2158"/>
      <c r="AW37" s="2158"/>
    </row>
    <row r="38" spans="1:65" s="996" customFormat="1" ht="22.5" hidden="1" customHeight="1" x14ac:dyDescent="0.25">
      <c r="A38" s="2067"/>
      <c r="B38" s="2235"/>
      <c r="C38" s="2235"/>
      <c r="D38" s="2235"/>
      <c r="E38" s="2235"/>
      <c r="F38" s="2069"/>
      <c r="G38" s="2069"/>
      <c r="H38" s="2069"/>
      <c r="I38" s="2067"/>
      <c r="J38" s="2181"/>
      <c r="K38" s="2236"/>
      <c r="L38" s="2237"/>
      <c r="M38" s="2238"/>
      <c r="N38" s="2238"/>
      <c r="O38" s="2228"/>
      <c r="P38" s="2246"/>
      <c r="Q38" s="2232">
        <f>+Q36</f>
        <v>21000000</v>
      </c>
      <c r="R38" s="2239"/>
      <c r="S38" s="2240"/>
      <c r="T38" s="2241"/>
      <c r="U38" s="2242"/>
      <c r="V38" s="2243"/>
      <c r="W38" s="2243"/>
      <c r="X38" s="2244"/>
      <c r="Y38" s="2181"/>
      <c r="Z38" s="2181"/>
      <c r="AA38" s="2181"/>
      <c r="AB38" s="2181"/>
      <c r="AC38" s="2245"/>
      <c r="AD38" s="2245"/>
      <c r="AE38" s="2245"/>
      <c r="AF38" s="2245"/>
      <c r="AG38" s="2245"/>
      <c r="AH38" s="2245"/>
      <c r="AI38" s="2245"/>
      <c r="AJ38" s="2245"/>
      <c r="AK38" s="2245"/>
      <c r="AL38" s="2245"/>
      <c r="AM38" s="2245"/>
      <c r="AN38" s="2245"/>
      <c r="AO38" s="2164"/>
      <c r="AP38" s="2164"/>
      <c r="AQ38" s="2158"/>
      <c r="AR38" s="2158"/>
      <c r="AS38" s="2158"/>
      <c r="AT38" s="2158"/>
      <c r="AU38" s="2158"/>
      <c r="AV38" s="2158"/>
      <c r="AW38" s="2158"/>
    </row>
    <row r="39" spans="1:65" s="996" customFormat="1" ht="22.5" hidden="1" customHeight="1" x14ac:dyDescent="0.25">
      <c r="A39" s="2213"/>
      <c r="B39" s="2213"/>
      <c r="C39" s="2214"/>
      <c r="D39" s="2214"/>
      <c r="E39" s="2214"/>
      <c r="F39" s="2215"/>
      <c r="G39" s="2215"/>
      <c r="H39" s="2215"/>
      <c r="I39" s="2213"/>
      <c r="J39" s="2216"/>
      <c r="K39" s="2217"/>
      <c r="L39" s="2117"/>
      <c r="M39" s="2213"/>
      <c r="N39" s="2215"/>
      <c r="O39" s="2218">
        <f>+P39-Q39</f>
        <v>303800270</v>
      </c>
      <c r="P39" s="2255">
        <v>1425250000</v>
      </c>
      <c r="Q39" s="2255">
        <f>+Q27+Q35+Q38</f>
        <v>1121449730</v>
      </c>
      <c r="R39" s="2219"/>
      <c r="S39" s="2218"/>
      <c r="T39" s="2218"/>
      <c r="U39" s="2220"/>
      <c r="V39" s="2221"/>
      <c r="W39" s="2222"/>
      <c r="X39" s="2222"/>
      <c r="Y39" s="2213"/>
      <c r="Z39" s="2222"/>
      <c r="AA39" s="2222"/>
      <c r="AB39" s="2223"/>
      <c r="AC39" s="2224"/>
      <c r="AD39" s="2225"/>
      <c r="AE39" s="2225"/>
      <c r="AF39" s="2225"/>
      <c r="AG39" s="2225"/>
      <c r="AH39" s="2225"/>
      <c r="AI39" s="2225"/>
      <c r="AJ39" s="2225"/>
      <c r="AK39" s="2225"/>
      <c r="AL39" s="2225"/>
      <c r="AM39" s="2225"/>
      <c r="AN39" s="2225"/>
      <c r="AO39" s="2164"/>
      <c r="AP39" s="2164"/>
      <c r="AQ39" s="2158"/>
      <c r="AR39" s="2158"/>
      <c r="AS39" s="2158"/>
      <c r="AT39" s="2158"/>
      <c r="AU39" s="2158"/>
      <c r="AV39" s="2158"/>
      <c r="AW39" s="2158"/>
    </row>
    <row r="40" spans="1:65" s="1921" customFormat="1" ht="56.25" customHeight="1" x14ac:dyDescent="0.25">
      <c r="A40" s="1073" t="s">
        <v>69</v>
      </c>
      <c r="B40" s="2039" t="s">
        <v>159</v>
      </c>
      <c r="C40" s="1035" t="s">
        <v>160</v>
      </c>
      <c r="D40" s="1035" t="s">
        <v>72</v>
      </c>
      <c r="E40" s="1035" t="s">
        <v>73</v>
      </c>
      <c r="F40" s="1832"/>
      <c r="G40" s="1832"/>
      <c r="H40" s="1832"/>
      <c r="I40" s="1904"/>
      <c r="J40" s="1018" t="s">
        <v>859</v>
      </c>
      <c r="K40" s="1018" t="s">
        <v>860</v>
      </c>
      <c r="L40" s="1679" t="s">
        <v>191</v>
      </c>
      <c r="M40" s="1024" t="s">
        <v>60</v>
      </c>
      <c r="N40" s="1025" t="s">
        <v>790</v>
      </c>
      <c r="O40" s="1025" t="s">
        <v>173</v>
      </c>
      <c r="P40" s="1025" t="s">
        <v>75</v>
      </c>
      <c r="Q40" s="1026">
        <v>50000000</v>
      </c>
      <c r="R40" s="1026"/>
      <c r="S40" s="1025" t="s">
        <v>76</v>
      </c>
      <c r="T40" s="1025" t="s">
        <v>77</v>
      </c>
      <c r="U40" s="1025" t="s">
        <v>79</v>
      </c>
      <c r="V40" s="1905"/>
      <c r="W40" s="1900"/>
      <c r="X40" s="2030"/>
      <c r="Y40" s="1900"/>
      <c r="Z40" s="1900"/>
      <c r="AA40" s="1885"/>
      <c r="AB40" s="1885"/>
      <c r="AC40" s="1031"/>
      <c r="AD40" s="1031"/>
      <c r="AE40" s="1031"/>
      <c r="AF40" s="1031"/>
      <c r="AG40" s="1031"/>
      <c r="AH40" s="1031"/>
      <c r="AI40" s="1031"/>
      <c r="AJ40" s="1031"/>
      <c r="AK40" s="1031"/>
      <c r="AL40" s="1031"/>
      <c r="AM40" s="1031"/>
      <c r="AN40" s="1031"/>
      <c r="AO40" s="2158"/>
      <c r="AP40" s="2158"/>
      <c r="AQ40" s="2062"/>
      <c r="AR40" s="2062"/>
      <c r="AS40" s="2062"/>
      <c r="AT40" s="2062"/>
      <c r="AU40" s="2062"/>
      <c r="AV40" s="2062"/>
      <c r="AW40" s="2062"/>
    </row>
    <row r="41" spans="1:65" s="1921" customFormat="1" ht="39" customHeight="1" x14ac:dyDescent="0.25">
      <c r="A41" s="1073" t="s">
        <v>69</v>
      </c>
      <c r="B41" s="2039" t="s">
        <v>159</v>
      </c>
      <c r="C41" s="1035" t="s">
        <v>160</v>
      </c>
      <c r="D41" s="1035" t="s">
        <v>72</v>
      </c>
      <c r="E41" s="1035" t="s">
        <v>73</v>
      </c>
      <c r="F41" s="1832"/>
      <c r="G41" s="1832"/>
      <c r="H41" s="1832"/>
      <c r="I41" s="1904"/>
      <c r="J41" s="1018" t="s">
        <v>848</v>
      </c>
      <c r="K41" s="1018">
        <v>81141504</v>
      </c>
      <c r="L41" s="1679" t="s">
        <v>849</v>
      </c>
      <c r="M41" s="1024" t="s">
        <v>59</v>
      </c>
      <c r="N41" s="1025" t="s">
        <v>106</v>
      </c>
      <c r="O41" s="1005" t="s">
        <v>115</v>
      </c>
      <c r="P41" s="1025" t="s">
        <v>75</v>
      </c>
      <c r="Q41" s="1026">
        <v>1400000</v>
      </c>
      <c r="R41" s="1026"/>
      <c r="S41" s="1025" t="s">
        <v>76</v>
      </c>
      <c r="T41" s="1025" t="s">
        <v>77</v>
      </c>
      <c r="U41" s="1025" t="s">
        <v>152</v>
      </c>
      <c r="V41" s="1905"/>
      <c r="W41" s="1900"/>
      <c r="X41" s="2030"/>
      <c r="Y41" s="1900"/>
      <c r="Z41" s="1900"/>
      <c r="AA41" s="1885"/>
      <c r="AB41" s="1885"/>
      <c r="AC41" s="1031"/>
      <c r="AD41" s="1031"/>
      <c r="AE41" s="1031"/>
      <c r="AF41" s="1031"/>
      <c r="AG41" s="1031"/>
      <c r="AH41" s="1031"/>
      <c r="AI41" s="1031"/>
      <c r="AJ41" s="1031"/>
      <c r="AK41" s="1031"/>
      <c r="AL41" s="1031"/>
      <c r="AM41" s="1031"/>
      <c r="AN41" s="1031"/>
      <c r="AO41" s="2158"/>
      <c r="AP41" s="2158"/>
      <c r="AQ41" s="2062"/>
      <c r="AR41" s="2062"/>
      <c r="AS41" s="2062"/>
      <c r="AT41" s="2062"/>
      <c r="AU41" s="2062"/>
      <c r="AV41" s="2062"/>
      <c r="AW41" s="2062"/>
    </row>
    <row r="42" spans="1:65" s="1921" customFormat="1" ht="63.75" customHeight="1" x14ac:dyDescent="0.25">
      <c r="A42" s="2233" t="s">
        <v>69</v>
      </c>
      <c r="B42" s="2039" t="s">
        <v>159</v>
      </c>
      <c r="C42" s="1035" t="s">
        <v>160</v>
      </c>
      <c r="D42" s="1035" t="s">
        <v>72</v>
      </c>
      <c r="E42" s="1035" t="s">
        <v>73</v>
      </c>
      <c r="F42" s="1832"/>
      <c r="G42" s="1832"/>
      <c r="H42" s="1832"/>
      <c r="I42" s="1904"/>
      <c r="J42" s="1018" t="s">
        <v>161</v>
      </c>
      <c r="K42" s="1018" t="s">
        <v>162</v>
      </c>
      <c r="L42" s="1934" t="s">
        <v>735</v>
      </c>
      <c r="M42" s="1065" t="s">
        <v>59</v>
      </c>
      <c r="N42" s="1018" t="s">
        <v>910</v>
      </c>
      <c r="O42" s="1018" t="s">
        <v>111</v>
      </c>
      <c r="P42" s="1018" t="s">
        <v>75</v>
      </c>
      <c r="Q42" s="1935" t="s">
        <v>783</v>
      </c>
      <c r="R42" s="1936"/>
      <c r="S42" s="1025" t="s">
        <v>84</v>
      </c>
      <c r="T42" s="1025" t="s">
        <v>77</v>
      </c>
      <c r="U42" s="1025" t="s">
        <v>101</v>
      </c>
      <c r="W42" s="1937"/>
      <c r="X42" s="1937"/>
      <c r="Y42" s="1937"/>
      <c r="Z42" s="1937"/>
      <c r="AA42" s="1937"/>
      <c r="AB42" s="1937"/>
      <c r="AC42" s="1937"/>
      <c r="AD42" s="1937"/>
      <c r="AE42" s="2282">
        <f>1130962786/10</f>
        <v>113096278.59999999</v>
      </c>
      <c r="AF42" s="2282">
        <f t="shared" ref="AF42:AN42" si="0">1130962786/10</f>
        <v>113096278.59999999</v>
      </c>
      <c r="AG42" s="2282">
        <f t="shared" si="0"/>
        <v>113096278.59999999</v>
      </c>
      <c r="AH42" s="2282">
        <f t="shared" si="0"/>
        <v>113096278.59999999</v>
      </c>
      <c r="AI42" s="2282">
        <f t="shared" si="0"/>
        <v>113096278.59999999</v>
      </c>
      <c r="AJ42" s="2282">
        <f t="shared" si="0"/>
        <v>113096278.59999999</v>
      </c>
      <c r="AK42" s="2282">
        <f t="shared" si="0"/>
        <v>113096278.59999999</v>
      </c>
      <c r="AL42" s="2282">
        <f t="shared" si="0"/>
        <v>113096278.59999999</v>
      </c>
      <c r="AM42" s="2282">
        <f t="shared" si="0"/>
        <v>113096278.59999999</v>
      </c>
      <c r="AN42" s="2282">
        <f t="shared" si="0"/>
        <v>113096278.59999999</v>
      </c>
      <c r="AO42" s="2161"/>
      <c r="AP42" s="2161"/>
      <c r="AQ42" s="2062"/>
      <c r="AR42" s="2062"/>
      <c r="AS42" s="2062"/>
      <c r="AT42" s="2062"/>
      <c r="AU42" s="2062"/>
      <c r="AV42" s="2062"/>
      <c r="AW42" s="2062"/>
    </row>
    <row r="43" spans="1:65" s="1921" customFormat="1" ht="63.75" customHeight="1" x14ac:dyDescent="0.25">
      <c r="A43" s="2233" t="s">
        <v>69</v>
      </c>
      <c r="B43" s="2039" t="s">
        <v>159</v>
      </c>
      <c r="C43" s="1035" t="s">
        <v>160</v>
      </c>
      <c r="D43" s="1035" t="s">
        <v>72</v>
      </c>
      <c r="E43" s="1035" t="s">
        <v>73</v>
      </c>
      <c r="F43" s="1832"/>
      <c r="G43" s="1832"/>
      <c r="H43" s="1832"/>
      <c r="I43" s="1904"/>
      <c r="J43" s="1025" t="s">
        <v>171</v>
      </c>
      <c r="K43" s="1025">
        <v>72101516</v>
      </c>
      <c r="L43" s="1948" t="s">
        <v>914</v>
      </c>
      <c r="M43" s="1024" t="s">
        <v>60</v>
      </c>
      <c r="N43" s="1025" t="s">
        <v>131</v>
      </c>
      <c r="O43" s="1025" t="s">
        <v>173</v>
      </c>
      <c r="P43" s="1025" t="s">
        <v>75</v>
      </c>
      <c r="Q43" s="2040">
        <v>12000000</v>
      </c>
      <c r="R43" s="1901"/>
      <c r="S43" s="1025" t="s">
        <v>84</v>
      </c>
      <c r="T43" s="1025" t="s">
        <v>77</v>
      </c>
      <c r="U43" s="1025" t="s">
        <v>101</v>
      </c>
      <c r="V43" s="2028"/>
      <c r="W43" s="2028"/>
      <c r="X43" s="2028"/>
      <c r="Y43" s="2028"/>
      <c r="Z43" s="2028"/>
      <c r="AA43" s="2028"/>
      <c r="AB43" s="2028"/>
      <c r="AC43" s="2028"/>
      <c r="AD43" s="2028"/>
      <c r="AE43" s="2028"/>
      <c r="AF43" s="2028"/>
      <c r="AG43" s="2282">
        <v>6000000</v>
      </c>
      <c r="AH43" s="2028"/>
      <c r="AI43" s="2028"/>
      <c r="AJ43" s="2028"/>
      <c r="AK43" s="2028"/>
      <c r="AL43" s="2028"/>
      <c r="AM43" s="2028"/>
      <c r="AN43" s="2282">
        <v>6000000</v>
      </c>
      <c r="AO43" s="2053"/>
      <c r="AP43" s="2053"/>
      <c r="AQ43" s="2062"/>
      <c r="AR43" s="2062"/>
      <c r="AS43" s="2062"/>
      <c r="AT43" s="2062"/>
      <c r="AU43" s="2062"/>
      <c r="AV43" s="2062"/>
      <c r="AW43" s="2062"/>
    </row>
    <row r="44" spans="1:65" s="1921" customFormat="1" ht="31.5" hidden="1" customHeight="1" x14ac:dyDescent="0.25">
      <c r="A44" s="1073" t="s">
        <v>69</v>
      </c>
      <c r="B44" s="2039" t="s">
        <v>159</v>
      </c>
      <c r="C44" s="1035" t="s">
        <v>160</v>
      </c>
      <c r="D44" s="1035" t="s">
        <v>72</v>
      </c>
      <c r="E44" s="1035" t="s">
        <v>73</v>
      </c>
      <c r="F44" s="1832"/>
      <c r="G44" s="1832"/>
      <c r="H44" s="1832"/>
      <c r="I44" s="1073"/>
      <c r="J44" s="2050"/>
      <c r="K44" s="2050"/>
      <c r="L44" s="2113" t="s">
        <v>158</v>
      </c>
      <c r="M44" s="2114"/>
      <c r="N44" s="2050"/>
      <c r="O44" s="2050"/>
      <c r="P44" s="2050" t="s">
        <v>75</v>
      </c>
      <c r="Q44" s="2115">
        <v>3180893</v>
      </c>
      <c r="R44" s="2115"/>
      <c r="S44" s="2050"/>
      <c r="T44" s="2050"/>
      <c r="U44" s="2050"/>
      <c r="V44" s="2028"/>
      <c r="W44" s="2028"/>
      <c r="X44" s="2028"/>
      <c r="Y44" s="2028"/>
      <c r="Z44" s="2028"/>
      <c r="AA44" s="2028"/>
      <c r="AB44" s="2028"/>
      <c r="AC44" s="2028"/>
      <c r="AD44" s="2028"/>
      <c r="AE44" s="2028"/>
      <c r="AF44" s="2028"/>
      <c r="AG44" s="2028"/>
      <c r="AH44" s="2028"/>
      <c r="AI44" s="2028"/>
      <c r="AJ44" s="2028"/>
      <c r="AK44" s="2028"/>
      <c r="AL44" s="2028"/>
      <c r="AM44" s="2028"/>
      <c r="AN44" s="2028"/>
      <c r="AO44" s="2053"/>
      <c r="AP44" s="2053"/>
      <c r="AQ44" s="2062"/>
      <c r="AR44" s="2062"/>
      <c r="AS44" s="2062"/>
      <c r="AT44" s="2062"/>
      <c r="AU44" s="2062"/>
      <c r="AV44" s="2062"/>
      <c r="AW44" s="2062"/>
    </row>
    <row r="45" spans="1:65" s="1921" customFormat="1" ht="82.5" customHeight="1" x14ac:dyDescent="0.25">
      <c r="A45" s="2233" t="s">
        <v>69</v>
      </c>
      <c r="B45" s="2039" t="s">
        <v>159</v>
      </c>
      <c r="C45" s="1035" t="s">
        <v>160</v>
      </c>
      <c r="D45" s="1035" t="s">
        <v>72</v>
      </c>
      <c r="E45" s="1035" t="s">
        <v>73</v>
      </c>
      <c r="F45" s="1832"/>
      <c r="G45" s="1832"/>
      <c r="H45" s="1832"/>
      <c r="I45" s="1073"/>
      <c r="J45" s="1018" t="s">
        <v>174</v>
      </c>
      <c r="K45" s="1018">
        <v>92101501</v>
      </c>
      <c r="L45" s="1952" t="s">
        <v>713</v>
      </c>
      <c r="M45" s="1065" t="s">
        <v>59</v>
      </c>
      <c r="N45" s="1025" t="s">
        <v>335</v>
      </c>
      <c r="O45" s="1018" t="s">
        <v>317</v>
      </c>
      <c r="P45" s="1018" t="s">
        <v>75</v>
      </c>
      <c r="Q45" s="2041">
        <v>1917985270</v>
      </c>
      <c r="R45" s="1953"/>
      <c r="S45" s="1025" t="s">
        <v>76</v>
      </c>
      <c r="T45" s="1025" t="s">
        <v>77</v>
      </c>
      <c r="U45" s="1025" t="s">
        <v>101</v>
      </c>
      <c r="V45" s="2028"/>
      <c r="W45" s="2028"/>
      <c r="X45" s="2028"/>
      <c r="Y45" s="2028"/>
      <c r="Z45" s="2028"/>
      <c r="AA45" s="2028"/>
      <c r="AB45" s="2028"/>
      <c r="AC45" s="2028"/>
      <c r="AD45" s="2028"/>
      <c r="AE45" s="2080">
        <v>191798527</v>
      </c>
      <c r="AF45" s="2080">
        <v>191798527</v>
      </c>
      <c r="AG45" s="2080">
        <v>191798527</v>
      </c>
      <c r="AH45" s="2080">
        <v>191798527</v>
      </c>
      <c r="AI45" s="2080">
        <v>191798527</v>
      </c>
      <c r="AJ45" s="2080">
        <v>191798527</v>
      </c>
      <c r="AK45" s="2080">
        <v>191798527</v>
      </c>
      <c r="AL45" s="2080">
        <v>191798527</v>
      </c>
      <c r="AM45" s="2080">
        <v>191798527</v>
      </c>
      <c r="AN45" s="2080">
        <v>191798527</v>
      </c>
      <c r="AO45" s="2053"/>
      <c r="AP45" s="2053"/>
      <c r="AQ45" s="2062"/>
      <c r="AR45" s="2062"/>
      <c r="AS45" s="2062"/>
      <c r="AT45" s="2062"/>
      <c r="AU45" s="2062"/>
      <c r="AV45" s="2062"/>
      <c r="AW45" s="2062"/>
    </row>
    <row r="46" spans="1:65" s="1921" customFormat="1" ht="73.5" customHeight="1" x14ac:dyDescent="0.25">
      <c r="A46" s="1073" t="s">
        <v>69</v>
      </c>
      <c r="B46" s="2039" t="s">
        <v>159</v>
      </c>
      <c r="C46" s="1035" t="s">
        <v>160</v>
      </c>
      <c r="D46" s="1035" t="s">
        <v>72</v>
      </c>
      <c r="E46" s="1035" t="s">
        <v>73</v>
      </c>
      <c r="F46" s="1832"/>
      <c r="G46" s="1832"/>
      <c r="H46" s="1832"/>
      <c r="I46" s="1073"/>
      <c r="J46" s="1018" t="s">
        <v>184</v>
      </c>
      <c r="K46" s="1018" t="s">
        <v>185</v>
      </c>
      <c r="L46" s="2042" t="s">
        <v>678</v>
      </c>
      <c r="M46" s="1024" t="s">
        <v>57</v>
      </c>
      <c r="N46" s="1025" t="s">
        <v>179</v>
      </c>
      <c r="O46" s="1025" t="s">
        <v>763</v>
      </c>
      <c r="P46" s="1025" t="s">
        <v>75</v>
      </c>
      <c r="Q46" s="1026">
        <v>934000000</v>
      </c>
      <c r="R46" s="1026"/>
      <c r="S46" s="1025" t="s">
        <v>76</v>
      </c>
      <c r="T46" s="1025" t="s">
        <v>77</v>
      </c>
      <c r="U46" s="1025" t="s">
        <v>101</v>
      </c>
      <c r="V46" s="2028"/>
      <c r="W46" s="2028"/>
      <c r="X46" s="2028"/>
      <c r="Y46" s="2028"/>
      <c r="Z46" s="2028"/>
      <c r="AA46" s="2028"/>
      <c r="AB46" s="2028"/>
      <c r="AC46" s="2028"/>
      <c r="AD46" s="2028"/>
      <c r="AE46" s="2028"/>
      <c r="AF46" s="2028"/>
      <c r="AG46" s="2028"/>
      <c r="AH46" s="2028"/>
      <c r="AI46" s="2028"/>
      <c r="AJ46" s="2028"/>
      <c r="AK46" s="2028"/>
      <c r="AL46" s="2028"/>
      <c r="AM46" s="2028"/>
      <c r="AN46" s="2028"/>
      <c r="AO46" s="2053"/>
      <c r="AP46" s="2053"/>
      <c r="AQ46" s="2062"/>
      <c r="AR46" s="2062"/>
      <c r="AS46" s="2062"/>
      <c r="AT46" s="2062"/>
      <c r="AU46" s="2062"/>
      <c r="AV46" s="2062"/>
      <c r="AW46" s="2062"/>
    </row>
    <row r="47" spans="1:65" s="441" customFormat="1" hidden="1" x14ac:dyDescent="0.25">
      <c r="A47" s="2067"/>
      <c r="B47" s="2235"/>
      <c r="C47" s="2235"/>
      <c r="D47" s="2235"/>
      <c r="E47" s="2235"/>
      <c r="F47" s="2069"/>
      <c r="G47" s="2069"/>
      <c r="H47" s="2069"/>
      <c r="I47" s="2067"/>
      <c r="J47" s="2181"/>
      <c r="K47" s="2236"/>
      <c r="L47" s="2237"/>
      <c r="M47" s="2238"/>
      <c r="N47" s="2238"/>
      <c r="O47" s="2256">
        <f>+P47-Q47</f>
        <v>1558705487</v>
      </c>
      <c r="P47" s="2256">
        <v>4477271650</v>
      </c>
      <c r="Q47" s="2256">
        <f>SUM(Q40:Q46)</f>
        <v>2918566163</v>
      </c>
      <c r="R47" s="2239"/>
      <c r="S47" s="2240"/>
      <c r="T47" s="2241"/>
      <c r="U47" s="2242"/>
      <c r="V47" s="2243"/>
      <c r="W47" s="2243"/>
      <c r="X47" s="2244"/>
      <c r="Y47" s="2181"/>
      <c r="Z47" s="2181"/>
      <c r="AA47" s="2181"/>
      <c r="AB47" s="2181"/>
      <c r="AC47" s="2245"/>
      <c r="AD47" s="2245"/>
      <c r="AE47" s="2245"/>
      <c r="AF47" s="2245"/>
      <c r="AG47" s="2245"/>
      <c r="AH47" s="2245"/>
      <c r="AI47" s="2245"/>
      <c r="AJ47" s="2245"/>
      <c r="AK47" s="2245"/>
      <c r="AL47" s="2245"/>
      <c r="AM47" s="2245"/>
      <c r="AN47" s="2245"/>
      <c r="AO47" s="2157"/>
      <c r="AP47" s="2157"/>
      <c r="AQ47" s="2159"/>
      <c r="AR47" s="2159"/>
      <c r="AS47" s="2159"/>
      <c r="AT47" s="2159"/>
      <c r="AU47" s="2159"/>
      <c r="AV47" s="2159"/>
      <c r="AW47" s="2159"/>
      <c r="AX47" s="285"/>
      <c r="AY47" s="285"/>
      <c r="AZ47" s="996"/>
      <c r="BA47" s="996"/>
      <c r="BB47" s="996"/>
      <c r="BC47" s="996"/>
      <c r="BD47" s="996"/>
      <c r="BE47" s="996"/>
      <c r="BF47" s="996"/>
      <c r="BG47" s="996"/>
      <c r="BH47" s="996"/>
      <c r="BI47" s="996"/>
      <c r="BJ47" s="996"/>
      <c r="BK47" s="996"/>
    </row>
    <row r="48" spans="1:65" s="996" customFormat="1" ht="60" hidden="1" x14ac:dyDescent="0.25">
      <c r="A48" s="2233" t="s">
        <v>69</v>
      </c>
      <c r="B48" s="2039" t="s">
        <v>159</v>
      </c>
      <c r="C48" s="1035" t="s">
        <v>865</v>
      </c>
      <c r="D48" s="1035" t="s">
        <v>72</v>
      </c>
      <c r="E48" s="1035" t="s">
        <v>73</v>
      </c>
      <c r="F48" s="2116"/>
      <c r="G48" s="2116"/>
      <c r="H48" s="2116"/>
      <c r="I48" s="2066"/>
      <c r="J48" s="2113" t="s">
        <v>161</v>
      </c>
      <c r="K48" s="2113" t="s">
        <v>162</v>
      </c>
      <c r="L48" s="2118" t="s">
        <v>735</v>
      </c>
      <c r="M48" s="2114" t="s">
        <v>57</v>
      </c>
      <c r="N48" s="2050" t="s">
        <v>339</v>
      </c>
      <c r="O48" s="2119" t="s">
        <v>111</v>
      </c>
      <c r="P48" s="2050" t="s">
        <v>75</v>
      </c>
      <c r="Q48" s="2120">
        <v>191302560</v>
      </c>
      <c r="R48" s="2120">
        <v>191302560</v>
      </c>
      <c r="S48" s="2050" t="s">
        <v>76</v>
      </c>
      <c r="T48" s="2050" t="s">
        <v>77</v>
      </c>
      <c r="U48" s="2050" t="s">
        <v>101</v>
      </c>
      <c r="V48" s="2028"/>
      <c r="W48" s="2028"/>
      <c r="X48" s="2028"/>
      <c r="Y48" s="2028"/>
      <c r="Z48" s="2028"/>
      <c r="AA48" s="2028"/>
      <c r="AB48" s="2028"/>
      <c r="AC48" s="2028"/>
      <c r="AD48" s="2028"/>
      <c r="AE48" s="2028"/>
      <c r="AF48" s="2028"/>
      <c r="AG48" s="2028"/>
      <c r="AH48" s="2028"/>
      <c r="AI48" s="2028"/>
      <c r="AJ48" s="2028"/>
      <c r="AK48" s="2028"/>
      <c r="AL48" s="2028"/>
      <c r="AM48" s="2028"/>
      <c r="AN48" s="2028"/>
      <c r="AO48" s="2053"/>
      <c r="AP48" s="2053"/>
      <c r="AQ48" s="2158"/>
      <c r="AR48" s="2158"/>
      <c r="AS48" s="2158"/>
      <c r="AT48" s="2158"/>
      <c r="AU48" s="2158"/>
      <c r="AV48" s="2158"/>
      <c r="AW48" s="2158"/>
    </row>
    <row r="49" spans="1:16384" s="996" customFormat="1" ht="60" hidden="1" x14ac:dyDescent="0.25">
      <c r="A49" s="2233" t="s">
        <v>69</v>
      </c>
      <c r="B49" s="2039" t="s">
        <v>159</v>
      </c>
      <c r="C49" s="1035" t="s">
        <v>865</v>
      </c>
      <c r="D49" s="1035" t="s">
        <v>72</v>
      </c>
      <c r="E49" s="1035" t="s">
        <v>73</v>
      </c>
      <c r="F49" s="2116"/>
      <c r="G49" s="2116"/>
      <c r="H49" s="2116"/>
      <c r="I49" s="2066"/>
      <c r="J49" s="2113" t="s">
        <v>174</v>
      </c>
      <c r="K49" s="2113">
        <v>92101501</v>
      </c>
      <c r="L49" s="2121" t="s">
        <v>713</v>
      </c>
      <c r="M49" s="2114" t="s">
        <v>57</v>
      </c>
      <c r="N49" s="2050" t="s">
        <v>339</v>
      </c>
      <c r="O49" s="2119" t="s">
        <v>317</v>
      </c>
      <c r="P49" s="2050" t="s">
        <v>75</v>
      </c>
      <c r="Q49" s="2120">
        <v>382626144</v>
      </c>
      <c r="R49" s="2120">
        <v>382626144</v>
      </c>
      <c r="S49" s="2050" t="s">
        <v>76</v>
      </c>
      <c r="T49" s="2050" t="s">
        <v>77</v>
      </c>
      <c r="U49" s="2050" t="s">
        <v>101</v>
      </c>
      <c r="V49" s="2028">
        <v>70000100817</v>
      </c>
      <c r="W49" s="2028"/>
      <c r="X49" s="2028"/>
      <c r="Y49" s="2028"/>
      <c r="Z49" s="2028"/>
      <c r="AA49" s="2028"/>
      <c r="AB49" s="2028"/>
      <c r="AC49" s="2028"/>
      <c r="AD49" s="2028"/>
      <c r="AE49" s="2028"/>
      <c r="AF49" s="2028"/>
      <c r="AG49" s="2028"/>
      <c r="AH49" s="2028"/>
      <c r="AI49" s="2028"/>
      <c r="AJ49" s="2028"/>
      <c r="AK49" s="2028"/>
      <c r="AL49" s="2028"/>
      <c r="AM49" s="2028"/>
      <c r="AN49" s="2028"/>
      <c r="AO49" s="2053"/>
      <c r="AP49" s="2053"/>
      <c r="AQ49" s="2158"/>
      <c r="AR49" s="2158"/>
      <c r="AS49" s="2158"/>
      <c r="AT49" s="2158"/>
      <c r="AU49" s="2158"/>
      <c r="AV49" s="2158"/>
      <c r="AW49" s="2158"/>
    </row>
    <row r="50" spans="1:16384" s="996" customFormat="1" hidden="1" x14ac:dyDescent="0.25">
      <c r="A50" s="2067"/>
      <c r="B50" s="2235"/>
      <c r="C50" s="2235"/>
      <c r="D50" s="2235"/>
      <c r="E50" s="2235"/>
      <c r="F50" s="2069"/>
      <c r="G50" s="2069"/>
      <c r="H50" s="2069"/>
      <c r="I50" s="2067"/>
      <c r="J50" s="2181"/>
      <c r="K50" s="2236"/>
      <c r="L50" s="2237"/>
      <c r="M50" s="2238"/>
      <c r="N50" s="2238"/>
      <c r="O50" s="2232">
        <f>+P50-Q50</f>
        <v>0</v>
      </c>
      <c r="P50" s="2232">
        <v>573928704</v>
      </c>
      <c r="Q50" s="2232">
        <f>SUM(Q48:Q49)</f>
        <v>573928704</v>
      </c>
      <c r="R50" s="2239"/>
      <c r="S50" s="2240"/>
      <c r="T50" s="2241"/>
      <c r="U50" s="2242"/>
      <c r="V50" s="2243"/>
      <c r="W50" s="2243"/>
      <c r="X50" s="2244"/>
      <c r="Y50" s="2181"/>
      <c r="Z50" s="2181"/>
      <c r="AA50" s="2181"/>
      <c r="AB50" s="2181"/>
      <c r="AC50" s="2245"/>
      <c r="AD50" s="2245"/>
      <c r="AE50" s="2245"/>
      <c r="AF50" s="2245"/>
      <c r="AG50" s="2245"/>
      <c r="AH50" s="2245"/>
      <c r="AI50" s="2245"/>
      <c r="AJ50" s="2245"/>
      <c r="AK50" s="2245"/>
      <c r="AL50" s="2245"/>
      <c r="AM50" s="2245"/>
      <c r="AN50" s="2245"/>
      <c r="AO50" s="2067"/>
      <c r="AP50" s="2235"/>
      <c r="AQ50" s="2235"/>
      <c r="AR50" s="2235"/>
      <c r="AS50" s="2235"/>
      <c r="AT50" s="2069"/>
      <c r="AU50" s="2069"/>
      <c r="AV50" s="2069"/>
      <c r="AW50" s="2067"/>
      <c r="AX50" s="2181"/>
      <c r="AY50" s="2236"/>
      <c r="AZ50" s="2237"/>
      <c r="BA50" s="2238"/>
      <c r="BB50" s="2238"/>
      <c r="BC50" s="2232"/>
      <c r="BD50" s="2232"/>
      <c r="BE50" s="2232"/>
      <c r="BF50" s="2239"/>
      <c r="BG50" s="2240"/>
      <c r="BH50" s="2241"/>
      <c r="BI50" s="2242"/>
      <c r="BJ50" s="2243"/>
      <c r="BK50" s="2243"/>
      <c r="BL50" s="2244"/>
      <c r="BM50" s="2181"/>
      <c r="BN50" s="2181"/>
      <c r="BO50" s="2181"/>
      <c r="BP50" s="2181"/>
      <c r="BQ50" s="2245"/>
      <c r="BR50" s="2245"/>
      <c r="BS50" s="2245"/>
      <c r="BT50" s="2245"/>
      <c r="BU50" s="2245"/>
      <c r="BV50" s="2245"/>
      <c r="BW50" s="2245"/>
      <c r="BX50" s="2245"/>
      <c r="BY50" s="2245"/>
      <c r="BZ50" s="2245"/>
      <c r="CA50" s="2245"/>
      <c r="CB50" s="2245"/>
      <c r="CC50" s="2067"/>
      <c r="CD50" s="2235"/>
      <c r="CE50" s="2235"/>
      <c r="CF50" s="2235"/>
      <c r="CG50" s="2235"/>
      <c r="CH50" s="2069"/>
      <c r="CI50" s="2069"/>
      <c r="CJ50" s="2069"/>
      <c r="CK50" s="2067"/>
      <c r="CL50" s="2181"/>
      <c r="CM50" s="2236"/>
      <c r="CN50" s="2237"/>
      <c r="CO50" s="2238"/>
      <c r="CP50" s="2238"/>
      <c r="CQ50" s="2232"/>
      <c r="CR50" s="2232"/>
      <c r="CS50" s="2232"/>
      <c r="CT50" s="2239"/>
      <c r="CU50" s="2240"/>
      <c r="CV50" s="2241"/>
      <c r="CW50" s="2242"/>
      <c r="CX50" s="2243"/>
      <c r="CY50" s="2243"/>
      <c r="CZ50" s="2244"/>
      <c r="DA50" s="2181"/>
      <c r="DB50" s="2181"/>
      <c r="DC50" s="2181"/>
      <c r="DD50" s="2181"/>
      <c r="DE50" s="2245"/>
      <c r="DF50" s="2245"/>
      <c r="DG50" s="2245"/>
      <c r="DH50" s="2245"/>
      <c r="DI50" s="2245"/>
      <c r="DJ50" s="2245"/>
      <c r="DK50" s="2245"/>
      <c r="DL50" s="2245"/>
      <c r="DM50" s="2245"/>
      <c r="DN50" s="2245"/>
      <c r="DO50" s="2245"/>
      <c r="DP50" s="2245"/>
      <c r="DQ50" s="2067"/>
      <c r="DR50" s="2235"/>
      <c r="DS50" s="2235"/>
      <c r="DT50" s="2235"/>
      <c r="DU50" s="2235"/>
      <c r="DV50" s="2069"/>
      <c r="DW50" s="2069"/>
      <c r="DX50" s="2069"/>
      <c r="DY50" s="2067"/>
      <c r="DZ50" s="2181"/>
      <c r="EA50" s="2236"/>
      <c r="EB50" s="2237"/>
      <c r="EC50" s="2238"/>
      <c r="ED50" s="2238"/>
      <c r="EE50" s="2232"/>
      <c r="EF50" s="2232"/>
      <c r="EG50" s="2232"/>
      <c r="EH50" s="2239"/>
      <c r="EI50" s="2240"/>
      <c r="EJ50" s="2241"/>
      <c r="EK50" s="2242"/>
      <c r="EL50" s="2243"/>
      <c r="EM50" s="2243"/>
      <c r="EN50" s="2244"/>
      <c r="EO50" s="2181"/>
      <c r="EP50" s="2181"/>
      <c r="EQ50" s="2181"/>
      <c r="ER50" s="2181"/>
      <c r="ES50" s="2245"/>
      <c r="ET50" s="2245"/>
      <c r="EU50" s="2245"/>
      <c r="EV50" s="2245"/>
      <c r="EW50" s="2245"/>
      <c r="EX50" s="2245"/>
      <c r="EY50" s="2245"/>
      <c r="EZ50" s="2245"/>
      <c r="FA50" s="2245"/>
      <c r="FB50" s="2245"/>
      <c r="FC50" s="2245"/>
      <c r="FD50" s="2245"/>
      <c r="FE50" s="2067"/>
      <c r="FF50" s="2235"/>
      <c r="FG50" s="2235"/>
      <c r="FH50" s="2235"/>
      <c r="FI50" s="2235"/>
      <c r="FJ50" s="2069"/>
      <c r="FK50" s="2069"/>
      <c r="FL50" s="2069"/>
      <c r="FM50" s="2067"/>
      <c r="FN50" s="2181"/>
      <c r="FO50" s="2236"/>
      <c r="FP50" s="2237"/>
      <c r="FQ50" s="2238"/>
      <c r="FR50" s="2238"/>
      <c r="FS50" s="2232"/>
      <c r="FT50" s="2232"/>
      <c r="FU50" s="2232"/>
      <c r="FV50" s="2239"/>
      <c r="FW50" s="2240"/>
      <c r="FX50" s="2241"/>
      <c r="FY50" s="2242"/>
      <c r="FZ50" s="2243"/>
      <c r="GA50" s="2243"/>
      <c r="GB50" s="2244"/>
      <c r="GC50" s="2181"/>
      <c r="GD50" s="2181"/>
      <c r="GE50" s="2181"/>
      <c r="GF50" s="2181"/>
      <c r="GG50" s="2245"/>
      <c r="GH50" s="2245"/>
      <c r="GI50" s="2245"/>
      <c r="GJ50" s="2245"/>
      <c r="GK50" s="2245"/>
      <c r="GL50" s="2245"/>
      <c r="GM50" s="2245"/>
      <c r="GN50" s="2245"/>
      <c r="GO50" s="2245"/>
      <c r="GP50" s="2245"/>
      <c r="GQ50" s="2245"/>
      <c r="GR50" s="2245"/>
      <c r="GS50" s="2067"/>
      <c r="GT50" s="2235"/>
      <c r="GU50" s="2235"/>
      <c r="GV50" s="2235"/>
      <c r="GW50" s="2235"/>
      <c r="GX50" s="2069"/>
      <c r="GY50" s="2069"/>
      <c r="GZ50" s="2069"/>
      <c r="HA50" s="2067"/>
      <c r="HB50" s="2181"/>
      <c r="HC50" s="2236"/>
      <c r="HD50" s="2237"/>
      <c r="HE50" s="2238"/>
      <c r="HF50" s="2238"/>
      <c r="HG50" s="2232"/>
      <c r="HH50" s="2232"/>
      <c r="HI50" s="2232"/>
      <c r="HJ50" s="2239"/>
      <c r="HK50" s="2240"/>
      <c r="HL50" s="2241"/>
      <c r="HM50" s="2242"/>
      <c r="HN50" s="2243"/>
      <c r="HO50" s="2243"/>
      <c r="HP50" s="2244"/>
      <c r="HQ50" s="2181"/>
      <c r="HR50" s="2181"/>
      <c r="HS50" s="2181"/>
      <c r="HT50" s="2181"/>
      <c r="HU50" s="2245"/>
      <c r="HV50" s="2245"/>
      <c r="HW50" s="2245"/>
      <c r="HX50" s="2245"/>
      <c r="HY50" s="2245"/>
      <c r="HZ50" s="2245"/>
      <c r="IA50" s="2245"/>
      <c r="IB50" s="2245"/>
      <c r="IC50" s="2245"/>
      <c r="ID50" s="2245"/>
      <c r="IE50" s="2245"/>
      <c r="IF50" s="2245"/>
      <c r="IG50" s="2067"/>
      <c r="IH50" s="2235"/>
      <c r="II50" s="2235"/>
      <c r="IJ50" s="2235"/>
      <c r="IK50" s="2235"/>
      <c r="IL50" s="2069"/>
      <c r="IM50" s="2069"/>
      <c r="IN50" s="2069"/>
      <c r="IO50" s="2067"/>
      <c r="IP50" s="2181"/>
      <c r="IQ50" s="2236"/>
      <c r="IR50" s="2237"/>
      <c r="IS50" s="2238"/>
      <c r="IT50" s="2238"/>
      <c r="IU50" s="2232"/>
      <c r="IV50" s="2232"/>
      <c r="IW50" s="2232"/>
      <c r="IX50" s="2239"/>
      <c r="IY50" s="2240"/>
      <c r="IZ50" s="2241"/>
      <c r="JA50" s="2242"/>
      <c r="JB50" s="2243"/>
      <c r="JC50" s="2243"/>
      <c r="JD50" s="2244"/>
      <c r="JE50" s="2181"/>
      <c r="JF50" s="2181"/>
      <c r="JG50" s="2181"/>
      <c r="JH50" s="2181"/>
      <c r="JI50" s="2245"/>
      <c r="JJ50" s="2245"/>
      <c r="JK50" s="2245"/>
      <c r="JL50" s="2245"/>
      <c r="JM50" s="2245"/>
      <c r="JN50" s="2245"/>
      <c r="JO50" s="2245"/>
      <c r="JP50" s="2245"/>
      <c r="JQ50" s="2245"/>
      <c r="JR50" s="2245"/>
      <c r="JS50" s="2245"/>
      <c r="JT50" s="2245"/>
      <c r="JU50" s="2067"/>
      <c r="JV50" s="2235"/>
      <c r="JW50" s="2235"/>
      <c r="JX50" s="2235"/>
      <c r="JY50" s="2235"/>
      <c r="JZ50" s="2069"/>
      <c r="KA50" s="2069"/>
      <c r="KB50" s="2069"/>
      <c r="KC50" s="2067"/>
      <c r="KD50" s="2181"/>
      <c r="KE50" s="2236"/>
      <c r="KF50" s="2237"/>
      <c r="KG50" s="2238"/>
      <c r="KH50" s="2238"/>
      <c r="KI50" s="2232"/>
      <c r="KJ50" s="2232"/>
      <c r="KK50" s="2232"/>
      <c r="KL50" s="2239"/>
      <c r="KM50" s="2240"/>
      <c r="KN50" s="2241"/>
      <c r="KO50" s="2242"/>
      <c r="KP50" s="2243"/>
      <c r="KQ50" s="2243"/>
      <c r="KR50" s="2244"/>
      <c r="KS50" s="2181"/>
      <c r="KT50" s="2181"/>
      <c r="KU50" s="2181"/>
      <c r="KV50" s="2181"/>
      <c r="KW50" s="2245"/>
      <c r="KX50" s="2245"/>
      <c r="KY50" s="2245"/>
      <c r="KZ50" s="2245"/>
      <c r="LA50" s="2245"/>
      <c r="LB50" s="2245"/>
      <c r="LC50" s="2245"/>
      <c r="LD50" s="2245"/>
      <c r="LE50" s="2245"/>
      <c r="LF50" s="2245"/>
      <c r="LG50" s="2245"/>
      <c r="LH50" s="2245"/>
      <c r="LI50" s="2067"/>
      <c r="LJ50" s="2235"/>
      <c r="LK50" s="2235"/>
      <c r="LL50" s="2235"/>
      <c r="LM50" s="2235"/>
      <c r="LN50" s="2069"/>
      <c r="LO50" s="2069"/>
      <c r="LP50" s="2069"/>
      <c r="LQ50" s="2067"/>
      <c r="LR50" s="2181"/>
      <c r="LS50" s="2236"/>
      <c r="LT50" s="2237"/>
      <c r="LU50" s="2238"/>
      <c r="LV50" s="2238"/>
      <c r="LW50" s="2232"/>
      <c r="LX50" s="2232"/>
      <c r="LY50" s="2232"/>
      <c r="LZ50" s="2239"/>
      <c r="MA50" s="2240"/>
      <c r="MB50" s="2241"/>
      <c r="MC50" s="2242"/>
      <c r="MD50" s="2243"/>
      <c r="ME50" s="2243"/>
      <c r="MF50" s="2244"/>
      <c r="MG50" s="2181"/>
      <c r="MH50" s="2181"/>
      <c r="MI50" s="2181"/>
      <c r="MJ50" s="2181"/>
      <c r="MK50" s="2245"/>
      <c r="ML50" s="2245"/>
      <c r="MM50" s="2245"/>
      <c r="MN50" s="2245"/>
      <c r="MO50" s="2245"/>
      <c r="MP50" s="2245"/>
      <c r="MQ50" s="2245"/>
      <c r="MR50" s="2245"/>
      <c r="MS50" s="2245"/>
      <c r="MT50" s="2245"/>
      <c r="MU50" s="2245"/>
      <c r="MV50" s="2245"/>
      <c r="MW50" s="2067"/>
      <c r="MX50" s="2235"/>
      <c r="MY50" s="2235"/>
      <c r="MZ50" s="2235"/>
      <c r="NA50" s="2235"/>
      <c r="NB50" s="2069"/>
      <c r="NC50" s="2069"/>
      <c r="ND50" s="2069"/>
      <c r="NE50" s="2067"/>
      <c r="NF50" s="2181"/>
      <c r="NG50" s="2236"/>
      <c r="NH50" s="2237"/>
      <c r="NI50" s="2238"/>
      <c r="NJ50" s="2238"/>
      <c r="NK50" s="2232"/>
      <c r="NL50" s="2232"/>
      <c r="NM50" s="2232"/>
      <c r="NN50" s="2239"/>
      <c r="NO50" s="2240"/>
      <c r="NP50" s="2241"/>
      <c r="NQ50" s="2242"/>
      <c r="NR50" s="2243"/>
      <c r="NS50" s="2243"/>
      <c r="NT50" s="2244"/>
      <c r="NU50" s="2181"/>
      <c r="NV50" s="2181"/>
      <c r="NW50" s="2181"/>
      <c r="NX50" s="2181"/>
      <c r="NY50" s="2245"/>
      <c r="NZ50" s="2245"/>
      <c r="OA50" s="2245"/>
      <c r="OB50" s="2245"/>
      <c r="OC50" s="2245"/>
      <c r="OD50" s="2245"/>
      <c r="OE50" s="2245"/>
      <c r="OF50" s="2245"/>
      <c r="OG50" s="2245"/>
      <c r="OH50" s="2245"/>
      <c r="OI50" s="2245"/>
      <c r="OJ50" s="2245"/>
      <c r="OK50" s="2067"/>
      <c r="OL50" s="2235"/>
      <c r="OM50" s="2235"/>
      <c r="ON50" s="2235"/>
      <c r="OO50" s="2235"/>
      <c r="OP50" s="2069"/>
      <c r="OQ50" s="2069"/>
      <c r="OR50" s="2069"/>
      <c r="OS50" s="2067"/>
      <c r="OT50" s="2181"/>
      <c r="OU50" s="2236"/>
      <c r="OV50" s="2237"/>
      <c r="OW50" s="2238"/>
      <c r="OX50" s="2238"/>
      <c r="OY50" s="2232"/>
      <c r="OZ50" s="2232"/>
      <c r="PA50" s="2232"/>
      <c r="PB50" s="2239"/>
      <c r="PC50" s="2240"/>
      <c r="PD50" s="2241"/>
      <c r="PE50" s="2242"/>
      <c r="PF50" s="2243"/>
      <c r="PG50" s="2243"/>
      <c r="PH50" s="2244"/>
      <c r="PI50" s="2181"/>
      <c r="PJ50" s="2181"/>
      <c r="PK50" s="2181"/>
      <c r="PL50" s="2181"/>
      <c r="PM50" s="2245"/>
      <c r="PN50" s="2245"/>
      <c r="PO50" s="2245"/>
      <c r="PP50" s="2245"/>
      <c r="PQ50" s="2245"/>
      <c r="PR50" s="2245"/>
      <c r="PS50" s="2245"/>
      <c r="PT50" s="2245"/>
      <c r="PU50" s="2245"/>
      <c r="PV50" s="2245"/>
      <c r="PW50" s="2245"/>
      <c r="PX50" s="2245"/>
      <c r="PY50" s="2067"/>
      <c r="PZ50" s="2235"/>
      <c r="QA50" s="2235"/>
      <c r="QB50" s="2235"/>
      <c r="QC50" s="2235"/>
      <c r="QD50" s="2069"/>
      <c r="QE50" s="2069"/>
      <c r="QF50" s="2069"/>
      <c r="QG50" s="2067"/>
      <c r="QH50" s="2181"/>
      <c r="QI50" s="2236"/>
      <c r="QJ50" s="2237"/>
      <c r="QK50" s="2238"/>
      <c r="QL50" s="2238"/>
      <c r="QM50" s="2232"/>
      <c r="QN50" s="2232"/>
      <c r="QO50" s="2232"/>
      <c r="QP50" s="2239"/>
      <c r="QQ50" s="2240"/>
      <c r="QR50" s="2241"/>
      <c r="QS50" s="2242"/>
      <c r="QT50" s="2243"/>
      <c r="QU50" s="2243"/>
      <c r="QV50" s="2244"/>
      <c r="QW50" s="2181"/>
      <c r="QX50" s="2181"/>
      <c r="QY50" s="2181"/>
      <c r="QZ50" s="2181"/>
      <c r="RA50" s="2245"/>
      <c r="RB50" s="2245"/>
      <c r="RC50" s="2245"/>
      <c r="RD50" s="2245"/>
      <c r="RE50" s="2245"/>
      <c r="RF50" s="2245"/>
      <c r="RG50" s="2245"/>
      <c r="RH50" s="2245"/>
      <c r="RI50" s="2245"/>
      <c r="RJ50" s="2245"/>
      <c r="RK50" s="2245"/>
      <c r="RL50" s="2245"/>
      <c r="RM50" s="2067"/>
      <c r="RN50" s="2235"/>
      <c r="RO50" s="2235"/>
      <c r="RP50" s="2235"/>
      <c r="RQ50" s="2235"/>
      <c r="RR50" s="2069"/>
      <c r="RS50" s="2069"/>
      <c r="RT50" s="2069"/>
      <c r="RU50" s="2067"/>
      <c r="RV50" s="2181"/>
      <c r="RW50" s="2236"/>
      <c r="RX50" s="2237"/>
      <c r="RY50" s="2238"/>
      <c r="RZ50" s="2238"/>
      <c r="SA50" s="2232"/>
      <c r="SB50" s="2232"/>
      <c r="SC50" s="2232"/>
      <c r="SD50" s="2239"/>
      <c r="SE50" s="2240"/>
      <c r="SF50" s="2241"/>
      <c r="SG50" s="2242"/>
      <c r="SH50" s="2243"/>
      <c r="SI50" s="2243"/>
      <c r="SJ50" s="2244"/>
      <c r="SK50" s="2181"/>
      <c r="SL50" s="2181"/>
      <c r="SM50" s="2181"/>
      <c r="SN50" s="2181"/>
      <c r="SO50" s="2245"/>
      <c r="SP50" s="2245"/>
      <c r="SQ50" s="2245"/>
      <c r="SR50" s="2245"/>
      <c r="SS50" s="2245"/>
      <c r="ST50" s="2245"/>
      <c r="SU50" s="2245"/>
      <c r="SV50" s="2245"/>
      <c r="SW50" s="2245"/>
      <c r="SX50" s="2245"/>
      <c r="SY50" s="2245"/>
      <c r="SZ50" s="2245"/>
      <c r="TA50" s="2067"/>
      <c r="TB50" s="2235"/>
      <c r="TC50" s="2235"/>
      <c r="TD50" s="2235"/>
      <c r="TE50" s="2235"/>
      <c r="TF50" s="2069"/>
      <c r="TG50" s="2069"/>
      <c r="TH50" s="2069"/>
      <c r="TI50" s="2067"/>
      <c r="TJ50" s="2181"/>
      <c r="TK50" s="2236"/>
      <c r="TL50" s="2237"/>
      <c r="TM50" s="2238"/>
      <c r="TN50" s="2238"/>
      <c r="TO50" s="2232"/>
      <c r="TP50" s="2232"/>
      <c r="TQ50" s="2232"/>
      <c r="TR50" s="2239"/>
      <c r="TS50" s="2240"/>
      <c r="TT50" s="2241"/>
      <c r="TU50" s="2242"/>
      <c r="TV50" s="2243"/>
      <c r="TW50" s="2243"/>
      <c r="TX50" s="2244"/>
      <c r="TY50" s="2181"/>
      <c r="TZ50" s="2181"/>
      <c r="UA50" s="2181"/>
      <c r="UB50" s="2181"/>
      <c r="UC50" s="2245"/>
      <c r="UD50" s="2245"/>
      <c r="UE50" s="2245"/>
      <c r="UF50" s="2245"/>
      <c r="UG50" s="2245"/>
      <c r="UH50" s="2245"/>
      <c r="UI50" s="2245"/>
      <c r="UJ50" s="2245"/>
      <c r="UK50" s="2245"/>
      <c r="UL50" s="2245"/>
      <c r="UM50" s="2245"/>
      <c r="UN50" s="2245"/>
      <c r="UO50" s="2067"/>
      <c r="UP50" s="2235"/>
      <c r="UQ50" s="2235"/>
      <c r="UR50" s="2235"/>
      <c r="US50" s="2235"/>
      <c r="UT50" s="2069"/>
      <c r="UU50" s="2069"/>
      <c r="UV50" s="2069"/>
      <c r="UW50" s="2067"/>
      <c r="UX50" s="2181"/>
      <c r="UY50" s="2236"/>
      <c r="UZ50" s="2237"/>
      <c r="VA50" s="2238"/>
      <c r="VB50" s="2238"/>
      <c r="VC50" s="2232"/>
      <c r="VD50" s="2232"/>
      <c r="VE50" s="2232"/>
      <c r="VF50" s="2239"/>
      <c r="VG50" s="2240"/>
      <c r="VH50" s="2241"/>
      <c r="VI50" s="2242"/>
      <c r="VJ50" s="2243"/>
      <c r="VK50" s="2243"/>
      <c r="VL50" s="2244"/>
      <c r="VM50" s="2181"/>
      <c r="VN50" s="2181"/>
      <c r="VO50" s="2181"/>
      <c r="VP50" s="2181"/>
      <c r="VQ50" s="2245"/>
      <c r="VR50" s="2245"/>
      <c r="VS50" s="2245"/>
      <c r="VT50" s="2245"/>
      <c r="VU50" s="2245"/>
      <c r="VV50" s="2245"/>
      <c r="VW50" s="2245"/>
      <c r="VX50" s="2245"/>
      <c r="VY50" s="2245"/>
      <c r="VZ50" s="2245"/>
      <c r="WA50" s="2245"/>
      <c r="WB50" s="2245"/>
      <c r="WC50" s="2067"/>
      <c r="WD50" s="2235"/>
      <c r="WE50" s="2235"/>
      <c r="WF50" s="2235"/>
      <c r="WG50" s="2235"/>
      <c r="WH50" s="2069"/>
      <c r="WI50" s="2069"/>
      <c r="WJ50" s="2069"/>
      <c r="WK50" s="2067"/>
      <c r="WL50" s="2181"/>
      <c r="WM50" s="2236"/>
      <c r="WN50" s="2237"/>
      <c r="WO50" s="2238"/>
      <c r="WP50" s="2238"/>
      <c r="WQ50" s="2232"/>
      <c r="WR50" s="2232"/>
      <c r="WS50" s="2232"/>
      <c r="WT50" s="2239"/>
      <c r="WU50" s="2240"/>
      <c r="WV50" s="2241"/>
      <c r="WW50" s="2242"/>
      <c r="WX50" s="2243"/>
      <c r="WY50" s="2243"/>
      <c r="WZ50" s="2244"/>
      <c r="XA50" s="2181"/>
      <c r="XB50" s="2181"/>
      <c r="XC50" s="2181"/>
      <c r="XD50" s="2181"/>
      <c r="XE50" s="2245"/>
      <c r="XF50" s="2245"/>
      <c r="XG50" s="2245"/>
      <c r="XH50" s="2245"/>
      <c r="XI50" s="2245"/>
      <c r="XJ50" s="2245"/>
      <c r="XK50" s="2245"/>
      <c r="XL50" s="2245"/>
      <c r="XM50" s="2245"/>
      <c r="XN50" s="2245"/>
      <c r="XO50" s="2245"/>
      <c r="XP50" s="2245"/>
      <c r="XQ50" s="2067"/>
      <c r="XR50" s="2235"/>
      <c r="XS50" s="2235"/>
      <c r="XT50" s="2235"/>
      <c r="XU50" s="2235"/>
      <c r="XV50" s="2069"/>
      <c r="XW50" s="2069"/>
      <c r="XX50" s="2069"/>
      <c r="XY50" s="2067"/>
      <c r="XZ50" s="2181"/>
      <c r="YA50" s="2236"/>
      <c r="YB50" s="2237"/>
      <c r="YC50" s="2238"/>
      <c r="YD50" s="2238"/>
      <c r="YE50" s="2232"/>
      <c r="YF50" s="2232"/>
      <c r="YG50" s="2232"/>
      <c r="YH50" s="2239"/>
      <c r="YI50" s="2240"/>
      <c r="YJ50" s="2241"/>
      <c r="YK50" s="2242"/>
      <c r="YL50" s="2243"/>
      <c r="YM50" s="2243"/>
      <c r="YN50" s="2244"/>
      <c r="YO50" s="2181"/>
      <c r="YP50" s="2181"/>
      <c r="YQ50" s="2181"/>
      <c r="YR50" s="2181"/>
      <c r="YS50" s="2245"/>
      <c r="YT50" s="2245"/>
      <c r="YU50" s="2245"/>
      <c r="YV50" s="2245"/>
      <c r="YW50" s="2245"/>
      <c r="YX50" s="2245"/>
      <c r="YY50" s="2245"/>
      <c r="YZ50" s="2245"/>
      <c r="ZA50" s="2245"/>
      <c r="ZB50" s="2245"/>
      <c r="ZC50" s="2245"/>
      <c r="ZD50" s="2245"/>
      <c r="ZE50" s="2067"/>
      <c r="ZF50" s="2235"/>
      <c r="ZG50" s="2235"/>
      <c r="ZH50" s="2235"/>
      <c r="ZI50" s="2235"/>
      <c r="ZJ50" s="2069"/>
      <c r="ZK50" s="2069"/>
      <c r="ZL50" s="2069"/>
      <c r="ZM50" s="2067"/>
      <c r="ZN50" s="2181"/>
      <c r="ZO50" s="2236"/>
      <c r="ZP50" s="2237"/>
      <c r="ZQ50" s="2238"/>
      <c r="ZR50" s="2238"/>
      <c r="ZS50" s="2232"/>
      <c r="ZT50" s="2232"/>
      <c r="ZU50" s="2232"/>
      <c r="ZV50" s="2239"/>
      <c r="ZW50" s="2240"/>
      <c r="ZX50" s="2241"/>
      <c r="ZY50" s="2242"/>
      <c r="ZZ50" s="2243"/>
      <c r="AAA50" s="2243"/>
      <c r="AAB50" s="2244"/>
      <c r="AAC50" s="2181"/>
      <c r="AAD50" s="2181"/>
      <c r="AAE50" s="2181"/>
      <c r="AAF50" s="2181"/>
      <c r="AAG50" s="2245"/>
      <c r="AAH50" s="2245"/>
      <c r="AAI50" s="2245"/>
      <c r="AAJ50" s="2245"/>
      <c r="AAK50" s="2245"/>
      <c r="AAL50" s="2245"/>
      <c r="AAM50" s="2245"/>
      <c r="AAN50" s="2245"/>
      <c r="AAO50" s="2245"/>
      <c r="AAP50" s="2245"/>
      <c r="AAQ50" s="2245"/>
      <c r="AAR50" s="2245"/>
      <c r="AAS50" s="2067"/>
      <c r="AAT50" s="2235"/>
      <c r="AAU50" s="2235"/>
      <c r="AAV50" s="2235"/>
      <c r="AAW50" s="2235"/>
      <c r="AAX50" s="2069"/>
      <c r="AAY50" s="2069"/>
      <c r="AAZ50" s="2069"/>
      <c r="ABA50" s="2067"/>
      <c r="ABB50" s="2181"/>
      <c r="ABC50" s="2236"/>
      <c r="ABD50" s="2237"/>
      <c r="ABE50" s="2238"/>
      <c r="ABF50" s="2238"/>
      <c r="ABG50" s="2232"/>
      <c r="ABH50" s="2232"/>
      <c r="ABI50" s="2232"/>
      <c r="ABJ50" s="2239"/>
      <c r="ABK50" s="2240"/>
      <c r="ABL50" s="2241"/>
      <c r="ABM50" s="2242"/>
      <c r="ABN50" s="2243"/>
      <c r="ABO50" s="2243"/>
      <c r="ABP50" s="2244"/>
      <c r="ABQ50" s="2181"/>
      <c r="ABR50" s="2181"/>
      <c r="ABS50" s="2181"/>
      <c r="ABT50" s="2181"/>
      <c r="ABU50" s="2245"/>
      <c r="ABV50" s="2245"/>
      <c r="ABW50" s="2245"/>
      <c r="ABX50" s="2245"/>
      <c r="ABY50" s="2245"/>
      <c r="ABZ50" s="2245"/>
      <c r="ACA50" s="2245"/>
      <c r="ACB50" s="2245"/>
      <c r="ACC50" s="2245"/>
      <c r="ACD50" s="2245"/>
      <c r="ACE50" s="2245"/>
      <c r="ACF50" s="2245"/>
      <c r="ACG50" s="2067"/>
      <c r="ACH50" s="2235"/>
      <c r="ACI50" s="2235"/>
      <c r="ACJ50" s="2235"/>
      <c r="ACK50" s="2235"/>
      <c r="ACL50" s="2069"/>
      <c r="ACM50" s="2069"/>
      <c r="ACN50" s="2069"/>
      <c r="ACO50" s="2067"/>
      <c r="ACP50" s="2181"/>
      <c r="ACQ50" s="2236"/>
      <c r="ACR50" s="2237"/>
      <c r="ACS50" s="2238"/>
      <c r="ACT50" s="2238"/>
      <c r="ACU50" s="2232"/>
      <c r="ACV50" s="2232"/>
      <c r="ACW50" s="2232"/>
      <c r="ACX50" s="2239"/>
      <c r="ACY50" s="2240"/>
      <c r="ACZ50" s="2241"/>
      <c r="ADA50" s="2242"/>
      <c r="ADB50" s="2243"/>
      <c r="ADC50" s="2243"/>
      <c r="ADD50" s="2244"/>
      <c r="ADE50" s="2181"/>
      <c r="ADF50" s="2181"/>
      <c r="ADG50" s="2181"/>
      <c r="ADH50" s="2181"/>
      <c r="ADI50" s="2245"/>
      <c r="ADJ50" s="2245"/>
      <c r="ADK50" s="2245"/>
      <c r="ADL50" s="2245"/>
      <c r="ADM50" s="2245"/>
      <c r="ADN50" s="2245"/>
      <c r="ADO50" s="2245"/>
      <c r="ADP50" s="2245"/>
      <c r="ADQ50" s="2245"/>
      <c r="ADR50" s="2245"/>
      <c r="ADS50" s="2245"/>
      <c r="ADT50" s="2245"/>
      <c r="ADU50" s="2067"/>
      <c r="ADV50" s="2235"/>
      <c r="ADW50" s="2235"/>
      <c r="ADX50" s="2235"/>
      <c r="ADY50" s="2235"/>
      <c r="ADZ50" s="2069"/>
      <c r="AEA50" s="2069"/>
      <c r="AEB50" s="2069"/>
      <c r="AEC50" s="2067"/>
      <c r="AED50" s="2181"/>
      <c r="AEE50" s="2236"/>
      <c r="AEF50" s="2237"/>
      <c r="AEG50" s="2238"/>
      <c r="AEH50" s="2238"/>
      <c r="AEI50" s="2232"/>
      <c r="AEJ50" s="2232"/>
      <c r="AEK50" s="2232"/>
      <c r="AEL50" s="2239"/>
      <c r="AEM50" s="2240"/>
      <c r="AEN50" s="2241"/>
      <c r="AEO50" s="2242"/>
      <c r="AEP50" s="2243"/>
      <c r="AEQ50" s="2243"/>
      <c r="AER50" s="2244"/>
      <c r="AES50" s="2181"/>
      <c r="AET50" s="2181"/>
      <c r="AEU50" s="2181"/>
      <c r="AEV50" s="2181"/>
      <c r="AEW50" s="2245"/>
      <c r="AEX50" s="2245"/>
      <c r="AEY50" s="2245"/>
      <c r="AEZ50" s="2245"/>
      <c r="AFA50" s="2245"/>
      <c r="AFB50" s="2245"/>
      <c r="AFC50" s="2245"/>
      <c r="AFD50" s="2245"/>
      <c r="AFE50" s="2245"/>
      <c r="AFF50" s="2245"/>
      <c r="AFG50" s="2245"/>
      <c r="AFH50" s="2245"/>
      <c r="AFI50" s="2067"/>
      <c r="AFJ50" s="2235"/>
      <c r="AFK50" s="2235"/>
      <c r="AFL50" s="2235"/>
      <c r="AFM50" s="2235"/>
      <c r="AFN50" s="2069"/>
      <c r="AFO50" s="2069"/>
      <c r="AFP50" s="2069"/>
      <c r="AFQ50" s="2067"/>
      <c r="AFR50" s="2181"/>
      <c r="AFS50" s="2236"/>
      <c r="AFT50" s="2237"/>
      <c r="AFU50" s="2238"/>
      <c r="AFV50" s="2238"/>
      <c r="AFW50" s="2232"/>
      <c r="AFX50" s="2232"/>
      <c r="AFY50" s="2232"/>
      <c r="AFZ50" s="2239"/>
      <c r="AGA50" s="2240"/>
      <c r="AGB50" s="2241"/>
      <c r="AGC50" s="2242"/>
      <c r="AGD50" s="2243"/>
      <c r="AGE50" s="2243"/>
      <c r="AGF50" s="2244"/>
      <c r="AGG50" s="2181"/>
      <c r="AGH50" s="2181"/>
      <c r="AGI50" s="2181"/>
      <c r="AGJ50" s="2181"/>
      <c r="AGK50" s="2245"/>
      <c r="AGL50" s="2245"/>
      <c r="AGM50" s="2245"/>
      <c r="AGN50" s="2245"/>
      <c r="AGO50" s="2245"/>
      <c r="AGP50" s="2245"/>
      <c r="AGQ50" s="2245"/>
      <c r="AGR50" s="2245"/>
      <c r="AGS50" s="2245"/>
      <c r="AGT50" s="2245"/>
      <c r="AGU50" s="2245"/>
      <c r="AGV50" s="2245"/>
      <c r="AGW50" s="2067"/>
      <c r="AGX50" s="2235"/>
      <c r="AGY50" s="2235"/>
      <c r="AGZ50" s="2235"/>
      <c r="AHA50" s="2235"/>
      <c r="AHB50" s="2069"/>
      <c r="AHC50" s="2069"/>
      <c r="AHD50" s="2069"/>
      <c r="AHE50" s="2067"/>
      <c r="AHF50" s="2181"/>
      <c r="AHG50" s="2236"/>
      <c r="AHH50" s="2237"/>
      <c r="AHI50" s="2238"/>
      <c r="AHJ50" s="2238"/>
      <c r="AHK50" s="2232"/>
      <c r="AHL50" s="2232"/>
      <c r="AHM50" s="2232"/>
      <c r="AHN50" s="2239"/>
      <c r="AHO50" s="2240"/>
      <c r="AHP50" s="2241"/>
      <c r="AHQ50" s="2242"/>
      <c r="AHR50" s="2243"/>
      <c r="AHS50" s="2243"/>
      <c r="AHT50" s="2244"/>
      <c r="AHU50" s="2181"/>
      <c r="AHV50" s="2181"/>
      <c r="AHW50" s="2181"/>
      <c r="AHX50" s="2181"/>
      <c r="AHY50" s="2245"/>
      <c r="AHZ50" s="2245"/>
      <c r="AIA50" s="2245"/>
      <c r="AIB50" s="2245"/>
      <c r="AIC50" s="2245"/>
      <c r="AID50" s="2245"/>
      <c r="AIE50" s="2245"/>
      <c r="AIF50" s="2245"/>
      <c r="AIG50" s="2245"/>
      <c r="AIH50" s="2245"/>
      <c r="AII50" s="2245"/>
      <c r="AIJ50" s="2245"/>
      <c r="AIK50" s="2067"/>
      <c r="AIL50" s="2235"/>
      <c r="AIM50" s="2235"/>
      <c r="AIN50" s="2235"/>
      <c r="AIO50" s="2235"/>
      <c r="AIP50" s="2069"/>
      <c r="AIQ50" s="2069"/>
      <c r="AIR50" s="2069"/>
      <c r="AIS50" s="2067"/>
      <c r="AIT50" s="2181"/>
      <c r="AIU50" s="2236"/>
      <c r="AIV50" s="2237"/>
      <c r="AIW50" s="2238"/>
      <c r="AIX50" s="2238"/>
      <c r="AIY50" s="2232"/>
      <c r="AIZ50" s="2232"/>
      <c r="AJA50" s="2232"/>
      <c r="AJB50" s="2239"/>
      <c r="AJC50" s="2240"/>
      <c r="AJD50" s="2241"/>
      <c r="AJE50" s="2242"/>
      <c r="AJF50" s="2243"/>
      <c r="AJG50" s="2243"/>
      <c r="AJH50" s="2244"/>
      <c r="AJI50" s="2181"/>
      <c r="AJJ50" s="2181"/>
      <c r="AJK50" s="2181"/>
      <c r="AJL50" s="2181"/>
      <c r="AJM50" s="2245"/>
      <c r="AJN50" s="2245"/>
      <c r="AJO50" s="2245"/>
      <c r="AJP50" s="2245"/>
      <c r="AJQ50" s="2245"/>
      <c r="AJR50" s="2245"/>
      <c r="AJS50" s="2245"/>
      <c r="AJT50" s="2245"/>
      <c r="AJU50" s="2245"/>
      <c r="AJV50" s="2245"/>
      <c r="AJW50" s="2245"/>
      <c r="AJX50" s="2245"/>
      <c r="AJY50" s="2067"/>
      <c r="AJZ50" s="2235"/>
      <c r="AKA50" s="2235"/>
      <c r="AKB50" s="2235"/>
      <c r="AKC50" s="2235"/>
      <c r="AKD50" s="2069"/>
      <c r="AKE50" s="2069"/>
      <c r="AKF50" s="2069"/>
      <c r="AKG50" s="2067"/>
      <c r="AKH50" s="2181"/>
      <c r="AKI50" s="2236"/>
      <c r="AKJ50" s="2237"/>
      <c r="AKK50" s="2238"/>
      <c r="AKL50" s="2238"/>
      <c r="AKM50" s="2232"/>
      <c r="AKN50" s="2232"/>
      <c r="AKO50" s="2232"/>
      <c r="AKP50" s="2239"/>
      <c r="AKQ50" s="2240"/>
      <c r="AKR50" s="2241"/>
      <c r="AKS50" s="2242"/>
      <c r="AKT50" s="2243"/>
      <c r="AKU50" s="2243"/>
      <c r="AKV50" s="2244"/>
      <c r="AKW50" s="2181"/>
      <c r="AKX50" s="2181"/>
      <c r="AKY50" s="2181"/>
      <c r="AKZ50" s="2181"/>
      <c r="ALA50" s="2245"/>
      <c r="ALB50" s="2245"/>
      <c r="ALC50" s="2245"/>
      <c r="ALD50" s="2245"/>
      <c r="ALE50" s="2245"/>
      <c r="ALF50" s="2245"/>
      <c r="ALG50" s="2245"/>
      <c r="ALH50" s="2245"/>
      <c r="ALI50" s="2245"/>
      <c r="ALJ50" s="2245"/>
      <c r="ALK50" s="2245"/>
      <c r="ALL50" s="2245"/>
      <c r="ALM50" s="2067"/>
      <c r="ALN50" s="2235"/>
      <c r="ALO50" s="2235"/>
      <c r="ALP50" s="2235"/>
      <c r="ALQ50" s="2235"/>
      <c r="ALR50" s="2069"/>
      <c r="ALS50" s="2069"/>
      <c r="ALT50" s="2069"/>
      <c r="ALU50" s="2067"/>
      <c r="ALV50" s="2181"/>
      <c r="ALW50" s="2236"/>
      <c r="ALX50" s="2237"/>
      <c r="ALY50" s="2238"/>
      <c r="ALZ50" s="2238"/>
      <c r="AMA50" s="2232"/>
      <c r="AMB50" s="2232"/>
      <c r="AMC50" s="2232"/>
      <c r="AMD50" s="2239"/>
      <c r="AME50" s="2240"/>
      <c r="AMF50" s="2241"/>
      <c r="AMG50" s="2242"/>
      <c r="AMH50" s="2243"/>
      <c r="AMI50" s="2243"/>
      <c r="AMJ50" s="2244"/>
      <c r="AMK50" s="2181"/>
      <c r="AML50" s="2181"/>
      <c r="AMM50" s="2181"/>
      <c r="AMN50" s="2181"/>
      <c r="AMO50" s="2245"/>
      <c r="AMP50" s="2245"/>
      <c r="AMQ50" s="2245"/>
      <c r="AMR50" s="2245"/>
      <c r="AMS50" s="2245"/>
      <c r="AMT50" s="2245"/>
      <c r="AMU50" s="2245"/>
      <c r="AMV50" s="2245"/>
      <c r="AMW50" s="2245"/>
      <c r="AMX50" s="2245"/>
      <c r="AMY50" s="2245"/>
      <c r="AMZ50" s="2245"/>
      <c r="ANA50" s="2067"/>
      <c r="ANB50" s="2235"/>
      <c r="ANC50" s="2235"/>
      <c r="AND50" s="2235"/>
      <c r="ANE50" s="2235"/>
      <c r="ANF50" s="2069"/>
      <c r="ANG50" s="2069"/>
      <c r="ANH50" s="2069"/>
      <c r="ANI50" s="2067"/>
      <c r="ANJ50" s="2181"/>
      <c r="ANK50" s="2236"/>
      <c r="ANL50" s="2237"/>
      <c r="ANM50" s="2238"/>
      <c r="ANN50" s="2238"/>
      <c r="ANO50" s="2232"/>
      <c r="ANP50" s="2232"/>
      <c r="ANQ50" s="2232"/>
      <c r="ANR50" s="2239"/>
      <c r="ANS50" s="2240"/>
      <c r="ANT50" s="2241"/>
      <c r="ANU50" s="2242"/>
      <c r="ANV50" s="2243"/>
      <c r="ANW50" s="2243"/>
      <c r="ANX50" s="2244"/>
      <c r="ANY50" s="2181"/>
      <c r="ANZ50" s="2181"/>
      <c r="AOA50" s="2181"/>
      <c r="AOB50" s="2181"/>
      <c r="AOC50" s="2245"/>
      <c r="AOD50" s="2245"/>
      <c r="AOE50" s="2245"/>
      <c r="AOF50" s="2245"/>
      <c r="AOG50" s="2245"/>
      <c r="AOH50" s="2245"/>
      <c r="AOI50" s="2245"/>
      <c r="AOJ50" s="2245"/>
      <c r="AOK50" s="2245"/>
      <c r="AOL50" s="2245"/>
      <c r="AOM50" s="2245"/>
      <c r="AON50" s="2245"/>
      <c r="AOO50" s="2067"/>
      <c r="AOP50" s="2235"/>
      <c r="AOQ50" s="2235"/>
      <c r="AOR50" s="2235"/>
      <c r="AOS50" s="2235"/>
      <c r="AOT50" s="2069"/>
      <c r="AOU50" s="2069"/>
      <c r="AOV50" s="2069"/>
      <c r="AOW50" s="2067"/>
      <c r="AOX50" s="2181"/>
      <c r="AOY50" s="2236"/>
      <c r="AOZ50" s="2237"/>
      <c r="APA50" s="2238"/>
      <c r="APB50" s="2238"/>
      <c r="APC50" s="2232"/>
      <c r="APD50" s="2232"/>
      <c r="APE50" s="2232"/>
      <c r="APF50" s="2239"/>
      <c r="APG50" s="2240"/>
      <c r="APH50" s="2241"/>
      <c r="API50" s="2242"/>
      <c r="APJ50" s="2243"/>
      <c r="APK50" s="2243"/>
      <c r="APL50" s="2244"/>
      <c r="APM50" s="2181"/>
      <c r="APN50" s="2181"/>
      <c r="APO50" s="2181"/>
      <c r="APP50" s="2181"/>
      <c r="APQ50" s="2245"/>
      <c r="APR50" s="2245"/>
      <c r="APS50" s="2245"/>
      <c r="APT50" s="2245"/>
      <c r="APU50" s="2245"/>
      <c r="APV50" s="2245"/>
      <c r="APW50" s="2245"/>
      <c r="APX50" s="2245"/>
      <c r="APY50" s="2245"/>
      <c r="APZ50" s="2245"/>
      <c r="AQA50" s="2245"/>
      <c r="AQB50" s="2245"/>
      <c r="AQC50" s="2067"/>
      <c r="AQD50" s="2235"/>
      <c r="AQE50" s="2235"/>
      <c r="AQF50" s="2235"/>
      <c r="AQG50" s="2235"/>
      <c r="AQH50" s="2069"/>
      <c r="AQI50" s="2069"/>
      <c r="AQJ50" s="2069"/>
      <c r="AQK50" s="2067"/>
      <c r="AQL50" s="2181"/>
      <c r="AQM50" s="2236"/>
      <c r="AQN50" s="2237"/>
      <c r="AQO50" s="2238"/>
      <c r="AQP50" s="2238"/>
      <c r="AQQ50" s="2232"/>
      <c r="AQR50" s="2232"/>
      <c r="AQS50" s="2232"/>
      <c r="AQT50" s="2239"/>
      <c r="AQU50" s="2240"/>
      <c r="AQV50" s="2241"/>
      <c r="AQW50" s="2242"/>
      <c r="AQX50" s="2243"/>
      <c r="AQY50" s="2243"/>
      <c r="AQZ50" s="2244"/>
      <c r="ARA50" s="2181"/>
      <c r="ARB50" s="2181"/>
      <c r="ARC50" s="2181"/>
      <c r="ARD50" s="2181"/>
      <c r="ARE50" s="2245"/>
      <c r="ARF50" s="2245"/>
      <c r="ARG50" s="2245"/>
      <c r="ARH50" s="2245"/>
      <c r="ARI50" s="2245"/>
      <c r="ARJ50" s="2245"/>
      <c r="ARK50" s="2245"/>
      <c r="ARL50" s="2245"/>
      <c r="ARM50" s="2245"/>
      <c r="ARN50" s="2245"/>
      <c r="ARO50" s="2245"/>
      <c r="ARP50" s="2245"/>
      <c r="ARQ50" s="2067"/>
      <c r="ARR50" s="2235"/>
      <c r="ARS50" s="2235"/>
      <c r="ART50" s="2235"/>
      <c r="ARU50" s="2235"/>
      <c r="ARV50" s="2069"/>
      <c r="ARW50" s="2069"/>
      <c r="ARX50" s="2069"/>
      <c r="ARY50" s="2067"/>
      <c r="ARZ50" s="2181"/>
      <c r="ASA50" s="2236"/>
      <c r="ASB50" s="2237"/>
      <c r="ASC50" s="2238"/>
      <c r="ASD50" s="2238"/>
      <c r="ASE50" s="2232"/>
      <c r="ASF50" s="2232"/>
      <c r="ASG50" s="2232"/>
      <c r="ASH50" s="2239"/>
      <c r="ASI50" s="2240"/>
      <c r="ASJ50" s="2241"/>
      <c r="ASK50" s="2242"/>
      <c r="ASL50" s="2243"/>
      <c r="ASM50" s="2243"/>
      <c r="ASN50" s="2244"/>
      <c r="ASO50" s="2181"/>
      <c r="ASP50" s="2181"/>
      <c r="ASQ50" s="2181"/>
      <c r="ASR50" s="2181"/>
      <c r="ASS50" s="2245"/>
      <c r="AST50" s="2245"/>
      <c r="ASU50" s="2245"/>
      <c r="ASV50" s="2245"/>
      <c r="ASW50" s="2245"/>
      <c r="ASX50" s="2245"/>
      <c r="ASY50" s="2245"/>
      <c r="ASZ50" s="2245"/>
      <c r="ATA50" s="2245"/>
      <c r="ATB50" s="2245"/>
      <c r="ATC50" s="2245"/>
      <c r="ATD50" s="2245"/>
      <c r="ATE50" s="2067"/>
      <c r="ATF50" s="2235"/>
      <c r="ATG50" s="2235"/>
      <c r="ATH50" s="2235"/>
      <c r="ATI50" s="2235"/>
      <c r="ATJ50" s="2069"/>
      <c r="ATK50" s="2069"/>
      <c r="ATL50" s="2069"/>
      <c r="ATM50" s="2067"/>
      <c r="ATN50" s="2181"/>
      <c r="ATO50" s="2236"/>
      <c r="ATP50" s="2237"/>
      <c r="ATQ50" s="2238"/>
      <c r="ATR50" s="2238"/>
      <c r="ATS50" s="2232"/>
      <c r="ATT50" s="2232"/>
      <c r="ATU50" s="2232"/>
      <c r="ATV50" s="2239"/>
      <c r="ATW50" s="2240"/>
      <c r="ATX50" s="2241"/>
      <c r="ATY50" s="2242"/>
      <c r="ATZ50" s="2243"/>
      <c r="AUA50" s="2243"/>
      <c r="AUB50" s="2244"/>
      <c r="AUC50" s="2181"/>
      <c r="AUD50" s="2181"/>
      <c r="AUE50" s="2181"/>
      <c r="AUF50" s="2181"/>
      <c r="AUG50" s="2245"/>
      <c r="AUH50" s="2245"/>
      <c r="AUI50" s="2245"/>
      <c r="AUJ50" s="2245"/>
      <c r="AUK50" s="2245"/>
      <c r="AUL50" s="2245"/>
      <c r="AUM50" s="2245"/>
      <c r="AUN50" s="2245"/>
      <c r="AUO50" s="2245"/>
      <c r="AUP50" s="2245"/>
      <c r="AUQ50" s="2245"/>
      <c r="AUR50" s="2245"/>
      <c r="AUS50" s="2067"/>
      <c r="AUT50" s="2235"/>
      <c r="AUU50" s="2235"/>
      <c r="AUV50" s="2235"/>
      <c r="AUW50" s="2235"/>
      <c r="AUX50" s="2069"/>
      <c r="AUY50" s="2069"/>
      <c r="AUZ50" s="2069"/>
      <c r="AVA50" s="2067"/>
      <c r="AVB50" s="2181"/>
      <c r="AVC50" s="2236"/>
      <c r="AVD50" s="2237"/>
      <c r="AVE50" s="2238"/>
      <c r="AVF50" s="2238"/>
      <c r="AVG50" s="2232"/>
      <c r="AVH50" s="2232"/>
      <c r="AVI50" s="2232"/>
      <c r="AVJ50" s="2239"/>
      <c r="AVK50" s="2240"/>
      <c r="AVL50" s="2241"/>
      <c r="AVM50" s="2242"/>
      <c r="AVN50" s="2243"/>
      <c r="AVO50" s="2243"/>
      <c r="AVP50" s="2244"/>
      <c r="AVQ50" s="2181"/>
      <c r="AVR50" s="2181"/>
      <c r="AVS50" s="2181"/>
      <c r="AVT50" s="2181"/>
      <c r="AVU50" s="2245"/>
      <c r="AVV50" s="2245"/>
      <c r="AVW50" s="2245"/>
      <c r="AVX50" s="2245"/>
      <c r="AVY50" s="2245"/>
      <c r="AVZ50" s="2245"/>
      <c r="AWA50" s="2245"/>
      <c r="AWB50" s="2245"/>
      <c r="AWC50" s="2245"/>
      <c r="AWD50" s="2245"/>
      <c r="AWE50" s="2245"/>
      <c r="AWF50" s="2245"/>
      <c r="AWG50" s="2067"/>
      <c r="AWH50" s="2235"/>
      <c r="AWI50" s="2235"/>
      <c r="AWJ50" s="2235"/>
      <c r="AWK50" s="2235"/>
      <c r="AWL50" s="2069"/>
      <c r="AWM50" s="2069"/>
      <c r="AWN50" s="2069"/>
      <c r="AWO50" s="2067"/>
      <c r="AWP50" s="2181"/>
      <c r="AWQ50" s="2236"/>
      <c r="AWR50" s="2237"/>
      <c r="AWS50" s="2238"/>
      <c r="AWT50" s="2238"/>
      <c r="AWU50" s="2232"/>
      <c r="AWV50" s="2232"/>
      <c r="AWW50" s="2232"/>
      <c r="AWX50" s="2239"/>
      <c r="AWY50" s="2240"/>
      <c r="AWZ50" s="2241"/>
      <c r="AXA50" s="2242"/>
      <c r="AXB50" s="2243"/>
      <c r="AXC50" s="2243"/>
      <c r="AXD50" s="2244"/>
      <c r="AXE50" s="2181"/>
      <c r="AXF50" s="2181"/>
      <c r="AXG50" s="2181"/>
      <c r="AXH50" s="2181"/>
      <c r="AXI50" s="2245"/>
      <c r="AXJ50" s="2245"/>
      <c r="AXK50" s="2245"/>
      <c r="AXL50" s="2245"/>
      <c r="AXM50" s="2245"/>
      <c r="AXN50" s="2245"/>
      <c r="AXO50" s="2245"/>
      <c r="AXP50" s="2245"/>
      <c r="AXQ50" s="2245"/>
      <c r="AXR50" s="2245"/>
      <c r="AXS50" s="2245"/>
      <c r="AXT50" s="2245"/>
      <c r="AXU50" s="2067"/>
      <c r="AXV50" s="2235"/>
      <c r="AXW50" s="2235"/>
      <c r="AXX50" s="2235"/>
      <c r="AXY50" s="2235"/>
      <c r="AXZ50" s="2069"/>
      <c r="AYA50" s="2069"/>
      <c r="AYB50" s="2069"/>
      <c r="AYC50" s="2067"/>
      <c r="AYD50" s="2181"/>
      <c r="AYE50" s="2236"/>
      <c r="AYF50" s="2237"/>
      <c r="AYG50" s="2238"/>
      <c r="AYH50" s="2238"/>
      <c r="AYI50" s="2232"/>
      <c r="AYJ50" s="2232"/>
      <c r="AYK50" s="2232"/>
      <c r="AYL50" s="2239"/>
      <c r="AYM50" s="2240"/>
      <c r="AYN50" s="2241"/>
      <c r="AYO50" s="2242"/>
      <c r="AYP50" s="2243"/>
      <c r="AYQ50" s="2243"/>
      <c r="AYR50" s="2244"/>
      <c r="AYS50" s="2181"/>
      <c r="AYT50" s="2181"/>
      <c r="AYU50" s="2181"/>
      <c r="AYV50" s="2181"/>
      <c r="AYW50" s="2245"/>
      <c r="AYX50" s="2245"/>
      <c r="AYY50" s="2245"/>
      <c r="AYZ50" s="2245"/>
      <c r="AZA50" s="2245"/>
      <c r="AZB50" s="2245"/>
      <c r="AZC50" s="2245"/>
      <c r="AZD50" s="2245"/>
      <c r="AZE50" s="2245"/>
      <c r="AZF50" s="2245"/>
      <c r="AZG50" s="2245"/>
      <c r="AZH50" s="2245"/>
      <c r="AZI50" s="2067"/>
      <c r="AZJ50" s="2235"/>
      <c r="AZK50" s="2235"/>
      <c r="AZL50" s="2235"/>
      <c r="AZM50" s="2235"/>
      <c r="AZN50" s="2069"/>
      <c r="AZO50" s="2069"/>
      <c r="AZP50" s="2069"/>
      <c r="AZQ50" s="2067"/>
      <c r="AZR50" s="2181"/>
      <c r="AZS50" s="2236"/>
      <c r="AZT50" s="2237"/>
      <c r="AZU50" s="2238"/>
      <c r="AZV50" s="2238"/>
      <c r="AZW50" s="2232"/>
      <c r="AZX50" s="2232"/>
      <c r="AZY50" s="2232"/>
      <c r="AZZ50" s="2239"/>
      <c r="BAA50" s="2240"/>
      <c r="BAB50" s="2241"/>
      <c r="BAC50" s="2242"/>
      <c r="BAD50" s="2243"/>
      <c r="BAE50" s="2243"/>
      <c r="BAF50" s="2244"/>
      <c r="BAG50" s="2181"/>
      <c r="BAH50" s="2181"/>
      <c r="BAI50" s="2181"/>
      <c r="BAJ50" s="2181"/>
      <c r="BAK50" s="2245"/>
      <c r="BAL50" s="2245"/>
      <c r="BAM50" s="2245"/>
      <c r="BAN50" s="2245"/>
      <c r="BAO50" s="2245"/>
      <c r="BAP50" s="2245"/>
      <c r="BAQ50" s="2245"/>
      <c r="BAR50" s="2245"/>
      <c r="BAS50" s="2245"/>
      <c r="BAT50" s="2245"/>
      <c r="BAU50" s="2245"/>
      <c r="BAV50" s="2245"/>
      <c r="BAW50" s="2067"/>
      <c r="BAX50" s="2235"/>
      <c r="BAY50" s="2235"/>
      <c r="BAZ50" s="2235"/>
      <c r="BBA50" s="2235"/>
      <c r="BBB50" s="2069"/>
      <c r="BBC50" s="2069"/>
      <c r="BBD50" s="2069"/>
      <c r="BBE50" s="2067"/>
      <c r="BBF50" s="2181"/>
      <c r="BBG50" s="2236"/>
      <c r="BBH50" s="2237"/>
      <c r="BBI50" s="2238"/>
      <c r="BBJ50" s="2238"/>
      <c r="BBK50" s="2232"/>
      <c r="BBL50" s="2232"/>
      <c r="BBM50" s="2232"/>
      <c r="BBN50" s="2239"/>
      <c r="BBO50" s="2240"/>
      <c r="BBP50" s="2241"/>
      <c r="BBQ50" s="2242"/>
      <c r="BBR50" s="2243"/>
      <c r="BBS50" s="2243"/>
      <c r="BBT50" s="2244"/>
      <c r="BBU50" s="2181"/>
      <c r="BBV50" s="2181"/>
      <c r="BBW50" s="2181"/>
      <c r="BBX50" s="2181"/>
      <c r="BBY50" s="2245"/>
      <c r="BBZ50" s="2245"/>
      <c r="BCA50" s="2245"/>
      <c r="BCB50" s="2245"/>
      <c r="BCC50" s="2245"/>
      <c r="BCD50" s="2245"/>
      <c r="BCE50" s="2245"/>
      <c r="BCF50" s="2245"/>
      <c r="BCG50" s="2245"/>
      <c r="BCH50" s="2245"/>
      <c r="BCI50" s="2245"/>
      <c r="BCJ50" s="2245"/>
      <c r="BCK50" s="2067"/>
      <c r="BCL50" s="2235"/>
      <c r="BCM50" s="2235"/>
      <c r="BCN50" s="2235"/>
      <c r="BCO50" s="2235"/>
      <c r="BCP50" s="2069"/>
      <c r="BCQ50" s="2069"/>
      <c r="BCR50" s="2069"/>
      <c r="BCS50" s="2067"/>
      <c r="BCT50" s="2181"/>
      <c r="BCU50" s="2236"/>
      <c r="BCV50" s="2237"/>
      <c r="BCW50" s="2238"/>
      <c r="BCX50" s="2238"/>
      <c r="BCY50" s="2232"/>
      <c r="BCZ50" s="2232"/>
      <c r="BDA50" s="2232"/>
      <c r="BDB50" s="2239"/>
      <c r="BDC50" s="2240"/>
      <c r="BDD50" s="2241"/>
      <c r="BDE50" s="2242"/>
      <c r="BDF50" s="2243"/>
      <c r="BDG50" s="2243"/>
      <c r="BDH50" s="2244"/>
      <c r="BDI50" s="2181"/>
      <c r="BDJ50" s="2181"/>
      <c r="BDK50" s="2181"/>
      <c r="BDL50" s="2181"/>
      <c r="BDM50" s="2245"/>
      <c r="BDN50" s="2245"/>
      <c r="BDO50" s="2245"/>
      <c r="BDP50" s="2245"/>
      <c r="BDQ50" s="2245"/>
      <c r="BDR50" s="2245"/>
      <c r="BDS50" s="2245"/>
      <c r="BDT50" s="2245"/>
      <c r="BDU50" s="2245"/>
      <c r="BDV50" s="2245"/>
      <c r="BDW50" s="2245"/>
      <c r="BDX50" s="2245"/>
      <c r="BDY50" s="2067"/>
      <c r="BDZ50" s="2235"/>
      <c r="BEA50" s="2235"/>
      <c r="BEB50" s="2235"/>
      <c r="BEC50" s="2235"/>
      <c r="BED50" s="2069"/>
      <c r="BEE50" s="2069"/>
      <c r="BEF50" s="2069"/>
      <c r="BEG50" s="2067"/>
      <c r="BEH50" s="2181"/>
      <c r="BEI50" s="2236"/>
      <c r="BEJ50" s="2237"/>
      <c r="BEK50" s="2238"/>
      <c r="BEL50" s="2238"/>
      <c r="BEM50" s="2232"/>
      <c r="BEN50" s="2232"/>
      <c r="BEO50" s="2232"/>
      <c r="BEP50" s="2239"/>
      <c r="BEQ50" s="2240"/>
      <c r="BER50" s="2241"/>
      <c r="BES50" s="2242"/>
      <c r="BET50" s="2243"/>
      <c r="BEU50" s="2243"/>
      <c r="BEV50" s="2244"/>
      <c r="BEW50" s="2181"/>
      <c r="BEX50" s="2181"/>
      <c r="BEY50" s="2181"/>
      <c r="BEZ50" s="2181"/>
      <c r="BFA50" s="2245"/>
      <c r="BFB50" s="2245"/>
      <c r="BFC50" s="2245"/>
      <c r="BFD50" s="2245"/>
      <c r="BFE50" s="2245"/>
      <c r="BFF50" s="2245"/>
      <c r="BFG50" s="2245"/>
      <c r="BFH50" s="2245"/>
      <c r="BFI50" s="2245"/>
      <c r="BFJ50" s="2245"/>
      <c r="BFK50" s="2245"/>
      <c r="BFL50" s="2245"/>
      <c r="BFM50" s="2067"/>
      <c r="BFN50" s="2235"/>
      <c r="BFO50" s="2235"/>
      <c r="BFP50" s="2235"/>
      <c r="BFQ50" s="2235"/>
      <c r="BFR50" s="2069"/>
      <c r="BFS50" s="2069"/>
      <c r="BFT50" s="2069"/>
      <c r="BFU50" s="2067"/>
      <c r="BFV50" s="2181"/>
      <c r="BFW50" s="2236"/>
      <c r="BFX50" s="2237"/>
      <c r="BFY50" s="2238"/>
      <c r="BFZ50" s="2238"/>
      <c r="BGA50" s="2232"/>
      <c r="BGB50" s="2232"/>
      <c r="BGC50" s="2232"/>
      <c r="BGD50" s="2239"/>
      <c r="BGE50" s="2240"/>
      <c r="BGF50" s="2241"/>
      <c r="BGG50" s="2242"/>
      <c r="BGH50" s="2243"/>
      <c r="BGI50" s="2243"/>
      <c r="BGJ50" s="2244"/>
      <c r="BGK50" s="2181"/>
      <c r="BGL50" s="2181"/>
      <c r="BGM50" s="2181"/>
      <c r="BGN50" s="2181"/>
      <c r="BGO50" s="2245"/>
      <c r="BGP50" s="2245"/>
      <c r="BGQ50" s="2245"/>
      <c r="BGR50" s="2245"/>
      <c r="BGS50" s="2245"/>
      <c r="BGT50" s="2245"/>
      <c r="BGU50" s="2245"/>
      <c r="BGV50" s="2245"/>
      <c r="BGW50" s="2245"/>
      <c r="BGX50" s="2245"/>
      <c r="BGY50" s="2245"/>
      <c r="BGZ50" s="2245"/>
      <c r="BHA50" s="2067"/>
      <c r="BHB50" s="2235"/>
      <c r="BHC50" s="2235"/>
      <c r="BHD50" s="2235"/>
      <c r="BHE50" s="2235"/>
      <c r="BHF50" s="2069"/>
      <c r="BHG50" s="2069"/>
      <c r="BHH50" s="2069"/>
      <c r="BHI50" s="2067"/>
      <c r="BHJ50" s="2181"/>
      <c r="BHK50" s="2236"/>
      <c r="BHL50" s="2237"/>
      <c r="BHM50" s="2238"/>
      <c r="BHN50" s="2238"/>
      <c r="BHO50" s="2232"/>
      <c r="BHP50" s="2232"/>
      <c r="BHQ50" s="2232"/>
      <c r="BHR50" s="2239"/>
      <c r="BHS50" s="2240"/>
      <c r="BHT50" s="2241"/>
      <c r="BHU50" s="2242"/>
      <c r="BHV50" s="2243"/>
      <c r="BHW50" s="2243"/>
      <c r="BHX50" s="2244"/>
      <c r="BHY50" s="2181"/>
      <c r="BHZ50" s="2181"/>
      <c r="BIA50" s="2181"/>
      <c r="BIB50" s="2181"/>
      <c r="BIC50" s="2245"/>
      <c r="BID50" s="2245"/>
      <c r="BIE50" s="2245"/>
      <c r="BIF50" s="2245"/>
      <c r="BIG50" s="2245"/>
      <c r="BIH50" s="2245"/>
      <c r="BII50" s="2245"/>
      <c r="BIJ50" s="2245"/>
      <c r="BIK50" s="2245"/>
      <c r="BIL50" s="2245"/>
      <c r="BIM50" s="2245"/>
      <c r="BIN50" s="2245"/>
      <c r="BIO50" s="2067"/>
      <c r="BIP50" s="2235"/>
      <c r="BIQ50" s="2235"/>
      <c r="BIR50" s="2235"/>
      <c r="BIS50" s="2235"/>
      <c r="BIT50" s="2069"/>
      <c r="BIU50" s="2069"/>
      <c r="BIV50" s="2069"/>
      <c r="BIW50" s="2067"/>
      <c r="BIX50" s="2181"/>
      <c r="BIY50" s="2236"/>
      <c r="BIZ50" s="2237"/>
      <c r="BJA50" s="2238"/>
      <c r="BJB50" s="2238"/>
      <c r="BJC50" s="2232"/>
      <c r="BJD50" s="2232"/>
      <c r="BJE50" s="2232"/>
      <c r="BJF50" s="2239"/>
      <c r="BJG50" s="2240"/>
      <c r="BJH50" s="2241"/>
      <c r="BJI50" s="2242"/>
      <c r="BJJ50" s="2243"/>
      <c r="BJK50" s="2243"/>
      <c r="BJL50" s="2244"/>
      <c r="BJM50" s="2181"/>
      <c r="BJN50" s="2181"/>
      <c r="BJO50" s="2181"/>
      <c r="BJP50" s="2181"/>
      <c r="BJQ50" s="2245"/>
      <c r="BJR50" s="2245"/>
      <c r="BJS50" s="2245"/>
      <c r="BJT50" s="2245"/>
      <c r="BJU50" s="2245"/>
      <c r="BJV50" s="2245"/>
      <c r="BJW50" s="2245"/>
      <c r="BJX50" s="2245"/>
      <c r="BJY50" s="2245"/>
      <c r="BJZ50" s="2245"/>
      <c r="BKA50" s="2245"/>
      <c r="BKB50" s="2245"/>
      <c r="BKC50" s="2067"/>
      <c r="BKD50" s="2235"/>
      <c r="BKE50" s="2235"/>
      <c r="BKF50" s="2235"/>
      <c r="BKG50" s="2235"/>
      <c r="BKH50" s="2069"/>
      <c r="BKI50" s="2069"/>
      <c r="BKJ50" s="2069"/>
      <c r="BKK50" s="2067"/>
      <c r="BKL50" s="2181"/>
      <c r="BKM50" s="2236"/>
      <c r="BKN50" s="2237"/>
      <c r="BKO50" s="2238"/>
      <c r="BKP50" s="2238"/>
      <c r="BKQ50" s="2232"/>
      <c r="BKR50" s="2232"/>
      <c r="BKS50" s="2232"/>
      <c r="BKT50" s="2239"/>
      <c r="BKU50" s="2240"/>
      <c r="BKV50" s="2241"/>
      <c r="BKW50" s="2242"/>
      <c r="BKX50" s="2243"/>
      <c r="BKY50" s="2243"/>
      <c r="BKZ50" s="2244"/>
      <c r="BLA50" s="2181"/>
      <c r="BLB50" s="2181"/>
      <c r="BLC50" s="2181"/>
      <c r="BLD50" s="2181"/>
      <c r="BLE50" s="2245"/>
      <c r="BLF50" s="2245"/>
      <c r="BLG50" s="2245"/>
      <c r="BLH50" s="2245"/>
      <c r="BLI50" s="2245"/>
      <c r="BLJ50" s="2245"/>
      <c r="BLK50" s="2245"/>
      <c r="BLL50" s="2245"/>
      <c r="BLM50" s="2245"/>
      <c r="BLN50" s="2245"/>
      <c r="BLO50" s="2245"/>
      <c r="BLP50" s="2245"/>
      <c r="BLQ50" s="2067"/>
      <c r="BLR50" s="2235"/>
      <c r="BLS50" s="2235"/>
      <c r="BLT50" s="2235"/>
      <c r="BLU50" s="2235"/>
      <c r="BLV50" s="2069"/>
      <c r="BLW50" s="2069"/>
      <c r="BLX50" s="2069"/>
      <c r="BLY50" s="2067"/>
      <c r="BLZ50" s="2181"/>
      <c r="BMA50" s="2236"/>
      <c r="BMB50" s="2237"/>
      <c r="BMC50" s="2238"/>
      <c r="BMD50" s="2238"/>
      <c r="BME50" s="2232"/>
      <c r="BMF50" s="2232"/>
      <c r="BMG50" s="2232"/>
      <c r="BMH50" s="2239"/>
      <c r="BMI50" s="2240"/>
      <c r="BMJ50" s="2241"/>
      <c r="BMK50" s="2242"/>
      <c r="BML50" s="2243"/>
      <c r="BMM50" s="2243"/>
      <c r="BMN50" s="2244"/>
      <c r="BMO50" s="2181"/>
      <c r="BMP50" s="2181"/>
      <c r="BMQ50" s="2181"/>
      <c r="BMR50" s="2181"/>
      <c r="BMS50" s="2245"/>
      <c r="BMT50" s="2245"/>
      <c r="BMU50" s="2245"/>
      <c r="BMV50" s="2245"/>
      <c r="BMW50" s="2245"/>
      <c r="BMX50" s="2245"/>
      <c r="BMY50" s="2245"/>
      <c r="BMZ50" s="2245"/>
      <c r="BNA50" s="2245"/>
      <c r="BNB50" s="2245"/>
      <c r="BNC50" s="2245"/>
      <c r="BND50" s="2245"/>
      <c r="BNE50" s="2067"/>
      <c r="BNF50" s="2235"/>
      <c r="BNG50" s="2235"/>
      <c r="BNH50" s="2235"/>
      <c r="BNI50" s="2235"/>
      <c r="BNJ50" s="2069"/>
      <c r="BNK50" s="2069"/>
      <c r="BNL50" s="2069"/>
      <c r="BNM50" s="2067"/>
      <c r="BNN50" s="2181"/>
      <c r="BNO50" s="2236"/>
      <c r="BNP50" s="2237"/>
      <c r="BNQ50" s="2238"/>
      <c r="BNR50" s="2238"/>
      <c r="BNS50" s="2232"/>
      <c r="BNT50" s="2232"/>
      <c r="BNU50" s="2232"/>
      <c r="BNV50" s="2239"/>
      <c r="BNW50" s="2240"/>
      <c r="BNX50" s="2241"/>
      <c r="BNY50" s="2242"/>
      <c r="BNZ50" s="2243"/>
      <c r="BOA50" s="2243"/>
      <c r="BOB50" s="2244"/>
      <c r="BOC50" s="2181"/>
      <c r="BOD50" s="2181"/>
      <c r="BOE50" s="2181"/>
      <c r="BOF50" s="2181"/>
      <c r="BOG50" s="2245"/>
      <c r="BOH50" s="2245"/>
      <c r="BOI50" s="2245"/>
      <c r="BOJ50" s="2245"/>
      <c r="BOK50" s="2245"/>
      <c r="BOL50" s="2245"/>
      <c r="BOM50" s="2245"/>
      <c r="BON50" s="2245"/>
      <c r="BOO50" s="2245"/>
      <c r="BOP50" s="2245"/>
      <c r="BOQ50" s="2245"/>
      <c r="BOR50" s="2245"/>
      <c r="BOS50" s="2067"/>
      <c r="BOT50" s="2235"/>
      <c r="BOU50" s="2235"/>
      <c r="BOV50" s="2235"/>
      <c r="BOW50" s="2235"/>
      <c r="BOX50" s="2069"/>
      <c r="BOY50" s="2069"/>
      <c r="BOZ50" s="2069"/>
      <c r="BPA50" s="2067"/>
      <c r="BPB50" s="2181"/>
      <c r="BPC50" s="2236"/>
      <c r="BPD50" s="2237"/>
      <c r="BPE50" s="2238"/>
      <c r="BPF50" s="2238"/>
      <c r="BPG50" s="2232"/>
      <c r="BPH50" s="2232"/>
      <c r="BPI50" s="2232"/>
      <c r="BPJ50" s="2239"/>
      <c r="BPK50" s="2240"/>
      <c r="BPL50" s="2241"/>
      <c r="BPM50" s="2242"/>
      <c r="BPN50" s="2243"/>
      <c r="BPO50" s="2243"/>
      <c r="BPP50" s="2244"/>
      <c r="BPQ50" s="2181"/>
      <c r="BPR50" s="2181"/>
      <c r="BPS50" s="2181"/>
      <c r="BPT50" s="2181"/>
      <c r="BPU50" s="2245"/>
      <c r="BPV50" s="2245"/>
      <c r="BPW50" s="2245"/>
      <c r="BPX50" s="2245"/>
      <c r="BPY50" s="2245"/>
      <c r="BPZ50" s="2245"/>
      <c r="BQA50" s="2245"/>
      <c r="BQB50" s="2245"/>
      <c r="BQC50" s="2245"/>
      <c r="BQD50" s="2245"/>
      <c r="BQE50" s="2245"/>
      <c r="BQF50" s="2245"/>
      <c r="BQG50" s="2067"/>
      <c r="BQH50" s="2235"/>
      <c r="BQI50" s="2235"/>
      <c r="BQJ50" s="2235"/>
      <c r="BQK50" s="2235"/>
      <c r="BQL50" s="2069"/>
      <c r="BQM50" s="2069"/>
      <c r="BQN50" s="2069"/>
      <c r="BQO50" s="2067"/>
      <c r="BQP50" s="2181"/>
      <c r="BQQ50" s="2236"/>
      <c r="BQR50" s="2237"/>
      <c r="BQS50" s="2238"/>
      <c r="BQT50" s="2238"/>
      <c r="BQU50" s="2232"/>
      <c r="BQV50" s="2232"/>
      <c r="BQW50" s="2232"/>
      <c r="BQX50" s="2239"/>
      <c r="BQY50" s="2240"/>
      <c r="BQZ50" s="2241"/>
      <c r="BRA50" s="2242"/>
      <c r="BRB50" s="2243"/>
      <c r="BRC50" s="2243"/>
      <c r="BRD50" s="2244"/>
      <c r="BRE50" s="2181"/>
      <c r="BRF50" s="2181"/>
      <c r="BRG50" s="2181"/>
      <c r="BRH50" s="2181"/>
      <c r="BRI50" s="2245"/>
      <c r="BRJ50" s="2245"/>
      <c r="BRK50" s="2245"/>
      <c r="BRL50" s="2245"/>
      <c r="BRM50" s="2245"/>
      <c r="BRN50" s="2245"/>
      <c r="BRO50" s="2245"/>
      <c r="BRP50" s="2245"/>
      <c r="BRQ50" s="2245"/>
      <c r="BRR50" s="2245"/>
      <c r="BRS50" s="2245"/>
      <c r="BRT50" s="2245"/>
      <c r="BRU50" s="2067"/>
      <c r="BRV50" s="2235"/>
      <c r="BRW50" s="2235"/>
      <c r="BRX50" s="2235"/>
      <c r="BRY50" s="2235"/>
      <c r="BRZ50" s="2069"/>
      <c r="BSA50" s="2069"/>
      <c r="BSB50" s="2069"/>
      <c r="BSC50" s="2067"/>
      <c r="BSD50" s="2181"/>
      <c r="BSE50" s="2236"/>
      <c r="BSF50" s="2237"/>
      <c r="BSG50" s="2238"/>
      <c r="BSH50" s="2238"/>
      <c r="BSI50" s="2232"/>
      <c r="BSJ50" s="2232"/>
      <c r="BSK50" s="2232"/>
      <c r="BSL50" s="2239"/>
      <c r="BSM50" s="2240"/>
      <c r="BSN50" s="2241"/>
      <c r="BSO50" s="2242"/>
      <c r="BSP50" s="2243"/>
      <c r="BSQ50" s="2243"/>
      <c r="BSR50" s="2244"/>
      <c r="BSS50" s="2181"/>
      <c r="BST50" s="2181"/>
      <c r="BSU50" s="2181"/>
      <c r="BSV50" s="2181"/>
      <c r="BSW50" s="2245"/>
      <c r="BSX50" s="2245"/>
      <c r="BSY50" s="2245"/>
      <c r="BSZ50" s="2245"/>
      <c r="BTA50" s="2245"/>
      <c r="BTB50" s="2245"/>
      <c r="BTC50" s="2245"/>
      <c r="BTD50" s="2245"/>
      <c r="BTE50" s="2245"/>
      <c r="BTF50" s="2245"/>
      <c r="BTG50" s="2245"/>
      <c r="BTH50" s="2245"/>
      <c r="BTI50" s="2067"/>
      <c r="BTJ50" s="2235"/>
      <c r="BTK50" s="2235"/>
      <c r="BTL50" s="2235"/>
      <c r="BTM50" s="2235"/>
      <c r="BTN50" s="2069"/>
      <c r="BTO50" s="2069"/>
      <c r="BTP50" s="2069"/>
      <c r="BTQ50" s="2067"/>
      <c r="BTR50" s="2181"/>
      <c r="BTS50" s="2236"/>
      <c r="BTT50" s="2237"/>
      <c r="BTU50" s="2238"/>
      <c r="BTV50" s="2238"/>
      <c r="BTW50" s="2232"/>
      <c r="BTX50" s="2232"/>
      <c r="BTY50" s="2232"/>
      <c r="BTZ50" s="2239"/>
      <c r="BUA50" s="2240"/>
      <c r="BUB50" s="2241"/>
      <c r="BUC50" s="2242"/>
      <c r="BUD50" s="2243"/>
      <c r="BUE50" s="2243"/>
      <c r="BUF50" s="2244"/>
      <c r="BUG50" s="2181"/>
      <c r="BUH50" s="2181"/>
      <c r="BUI50" s="2181"/>
      <c r="BUJ50" s="2181"/>
      <c r="BUK50" s="2245"/>
      <c r="BUL50" s="2245"/>
      <c r="BUM50" s="2245"/>
      <c r="BUN50" s="2245"/>
      <c r="BUO50" s="2245"/>
      <c r="BUP50" s="2245"/>
      <c r="BUQ50" s="2245"/>
      <c r="BUR50" s="2245"/>
      <c r="BUS50" s="2245"/>
      <c r="BUT50" s="2245"/>
      <c r="BUU50" s="2245"/>
      <c r="BUV50" s="2245"/>
      <c r="BUW50" s="2067"/>
      <c r="BUX50" s="2235"/>
      <c r="BUY50" s="2235"/>
      <c r="BUZ50" s="2235"/>
      <c r="BVA50" s="2235"/>
      <c r="BVB50" s="2069"/>
      <c r="BVC50" s="2069"/>
      <c r="BVD50" s="2069"/>
      <c r="BVE50" s="2067"/>
      <c r="BVF50" s="2181"/>
      <c r="BVG50" s="2236"/>
      <c r="BVH50" s="2237"/>
      <c r="BVI50" s="2238"/>
      <c r="BVJ50" s="2238"/>
      <c r="BVK50" s="2232"/>
      <c r="BVL50" s="2232"/>
      <c r="BVM50" s="2232"/>
      <c r="BVN50" s="2239"/>
      <c r="BVO50" s="2240"/>
      <c r="BVP50" s="2241"/>
      <c r="BVQ50" s="2242"/>
      <c r="BVR50" s="2243"/>
      <c r="BVS50" s="2243"/>
      <c r="BVT50" s="2244"/>
      <c r="BVU50" s="2181"/>
      <c r="BVV50" s="2181"/>
      <c r="BVW50" s="2181"/>
      <c r="BVX50" s="2181"/>
      <c r="BVY50" s="2245"/>
      <c r="BVZ50" s="2245"/>
      <c r="BWA50" s="2245"/>
      <c r="BWB50" s="2245"/>
      <c r="BWC50" s="2245"/>
      <c r="BWD50" s="2245"/>
      <c r="BWE50" s="2245"/>
      <c r="BWF50" s="2245"/>
      <c r="BWG50" s="2245"/>
      <c r="BWH50" s="2245"/>
      <c r="BWI50" s="2245"/>
      <c r="BWJ50" s="2245"/>
      <c r="BWK50" s="2067"/>
      <c r="BWL50" s="2235"/>
      <c r="BWM50" s="2235"/>
      <c r="BWN50" s="2235"/>
      <c r="BWO50" s="2235"/>
      <c r="BWP50" s="2069"/>
      <c r="BWQ50" s="2069"/>
      <c r="BWR50" s="2069"/>
      <c r="BWS50" s="2067"/>
      <c r="BWT50" s="2181"/>
      <c r="BWU50" s="2236"/>
      <c r="BWV50" s="2237"/>
      <c r="BWW50" s="2238"/>
      <c r="BWX50" s="2238"/>
      <c r="BWY50" s="2232"/>
      <c r="BWZ50" s="2232"/>
      <c r="BXA50" s="2232"/>
      <c r="BXB50" s="2239"/>
      <c r="BXC50" s="2240"/>
      <c r="BXD50" s="2241"/>
      <c r="BXE50" s="2242"/>
      <c r="BXF50" s="2243"/>
      <c r="BXG50" s="2243"/>
      <c r="BXH50" s="2244"/>
      <c r="BXI50" s="2181"/>
      <c r="BXJ50" s="2181"/>
      <c r="BXK50" s="2181"/>
      <c r="BXL50" s="2181"/>
      <c r="BXM50" s="2245"/>
      <c r="BXN50" s="2245"/>
      <c r="BXO50" s="2245"/>
      <c r="BXP50" s="2245"/>
      <c r="BXQ50" s="2245"/>
      <c r="BXR50" s="2245"/>
      <c r="BXS50" s="2245"/>
      <c r="BXT50" s="2245"/>
      <c r="BXU50" s="2245"/>
      <c r="BXV50" s="2245"/>
      <c r="BXW50" s="2245"/>
      <c r="BXX50" s="2245"/>
      <c r="BXY50" s="2067"/>
      <c r="BXZ50" s="2235"/>
      <c r="BYA50" s="2235"/>
      <c r="BYB50" s="2235"/>
      <c r="BYC50" s="2235"/>
      <c r="BYD50" s="2069"/>
      <c r="BYE50" s="2069"/>
      <c r="BYF50" s="2069"/>
      <c r="BYG50" s="2067"/>
      <c r="BYH50" s="2181"/>
      <c r="BYI50" s="2236"/>
      <c r="BYJ50" s="2237"/>
      <c r="BYK50" s="2238"/>
      <c r="BYL50" s="2238"/>
      <c r="BYM50" s="2232"/>
      <c r="BYN50" s="2232"/>
      <c r="BYO50" s="2232"/>
      <c r="BYP50" s="2239"/>
      <c r="BYQ50" s="2240"/>
      <c r="BYR50" s="2241"/>
      <c r="BYS50" s="2242"/>
      <c r="BYT50" s="2243"/>
      <c r="BYU50" s="2243"/>
      <c r="BYV50" s="2244"/>
      <c r="BYW50" s="2181"/>
      <c r="BYX50" s="2181"/>
      <c r="BYY50" s="2181"/>
      <c r="BYZ50" s="2181"/>
      <c r="BZA50" s="2245"/>
      <c r="BZB50" s="2245"/>
      <c r="BZC50" s="2245"/>
      <c r="BZD50" s="2245"/>
      <c r="BZE50" s="2245"/>
      <c r="BZF50" s="2245"/>
      <c r="BZG50" s="2245"/>
      <c r="BZH50" s="2245"/>
      <c r="BZI50" s="2245"/>
      <c r="BZJ50" s="2245"/>
      <c r="BZK50" s="2245"/>
      <c r="BZL50" s="2245"/>
      <c r="BZM50" s="2067"/>
      <c r="BZN50" s="2235"/>
      <c r="BZO50" s="2235"/>
      <c r="BZP50" s="2235"/>
      <c r="BZQ50" s="2235"/>
      <c r="BZR50" s="2069"/>
      <c r="BZS50" s="2069"/>
      <c r="BZT50" s="2069"/>
      <c r="BZU50" s="2067"/>
      <c r="BZV50" s="2181"/>
      <c r="BZW50" s="2236"/>
      <c r="BZX50" s="2237"/>
      <c r="BZY50" s="2238"/>
      <c r="BZZ50" s="2238"/>
      <c r="CAA50" s="2232"/>
      <c r="CAB50" s="2232"/>
      <c r="CAC50" s="2232"/>
      <c r="CAD50" s="2239"/>
      <c r="CAE50" s="2240"/>
      <c r="CAF50" s="2241"/>
      <c r="CAG50" s="2242"/>
      <c r="CAH50" s="2243"/>
      <c r="CAI50" s="2243"/>
      <c r="CAJ50" s="2244"/>
      <c r="CAK50" s="2181"/>
      <c r="CAL50" s="2181"/>
      <c r="CAM50" s="2181"/>
      <c r="CAN50" s="2181"/>
      <c r="CAO50" s="2245"/>
      <c r="CAP50" s="2245"/>
      <c r="CAQ50" s="2245"/>
      <c r="CAR50" s="2245"/>
      <c r="CAS50" s="2245"/>
      <c r="CAT50" s="2245"/>
      <c r="CAU50" s="2245"/>
      <c r="CAV50" s="2245"/>
      <c r="CAW50" s="2245"/>
      <c r="CAX50" s="2245"/>
      <c r="CAY50" s="2245"/>
      <c r="CAZ50" s="2245"/>
      <c r="CBA50" s="2067"/>
      <c r="CBB50" s="2235"/>
      <c r="CBC50" s="2235"/>
      <c r="CBD50" s="2235"/>
      <c r="CBE50" s="2235"/>
      <c r="CBF50" s="2069"/>
      <c r="CBG50" s="2069"/>
      <c r="CBH50" s="2069"/>
      <c r="CBI50" s="2067"/>
      <c r="CBJ50" s="2181"/>
      <c r="CBK50" s="2236"/>
      <c r="CBL50" s="2237"/>
      <c r="CBM50" s="2238"/>
      <c r="CBN50" s="2238"/>
      <c r="CBO50" s="2232"/>
      <c r="CBP50" s="2232"/>
      <c r="CBQ50" s="2232"/>
      <c r="CBR50" s="2239"/>
      <c r="CBS50" s="2240"/>
      <c r="CBT50" s="2241"/>
      <c r="CBU50" s="2242"/>
      <c r="CBV50" s="2243"/>
      <c r="CBW50" s="2243"/>
      <c r="CBX50" s="2244"/>
      <c r="CBY50" s="2181"/>
      <c r="CBZ50" s="2181"/>
      <c r="CCA50" s="2181"/>
      <c r="CCB50" s="2181"/>
      <c r="CCC50" s="2245"/>
      <c r="CCD50" s="2245"/>
      <c r="CCE50" s="2245"/>
      <c r="CCF50" s="2245"/>
      <c r="CCG50" s="2245"/>
      <c r="CCH50" s="2245"/>
      <c r="CCI50" s="2245"/>
      <c r="CCJ50" s="2245"/>
      <c r="CCK50" s="2245"/>
      <c r="CCL50" s="2245"/>
      <c r="CCM50" s="2245"/>
      <c r="CCN50" s="2245"/>
      <c r="CCO50" s="2067"/>
      <c r="CCP50" s="2235"/>
      <c r="CCQ50" s="2235"/>
      <c r="CCR50" s="2235"/>
      <c r="CCS50" s="2235"/>
      <c r="CCT50" s="2069"/>
      <c r="CCU50" s="2069"/>
      <c r="CCV50" s="2069"/>
      <c r="CCW50" s="2067"/>
      <c r="CCX50" s="2181"/>
      <c r="CCY50" s="2236"/>
      <c r="CCZ50" s="2237"/>
      <c r="CDA50" s="2238"/>
      <c r="CDB50" s="2238"/>
      <c r="CDC50" s="2232"/>
      <c r="CDD50" s="2232"/>
      <c r="CDE50" s="2232"/>
      <c r="CDF50" s="2239"/>
      <c r="CDG50" s="2240"/>
      <c r="CDH50" s="2241"/>
      <c r="CDI50" s="2242"/>
      <c r="CDJ50" s="2243"/>
      <c r="CDK50" s="2243"/>
      <c r="CDL50" s="2244"/>
      <c r="CDM50" s="2181"/>
      <c r="CDN50" s="2181"/>
      <c r="CDO50" s="2181"/>
      <c r="CDP50" s="2181"/>
      <c r="CDQ50" s="2245"/>
      <c r="CDR50" s="2245"/>
      <c r="CDS50" s="2245"/>
      <c r="CDT50" s="2245"/>
      <c r="CDU50" s="2245"/>
      <c r="CDV50" s="2245"/>
      <c r="CDW50" s="2245"/>
      <c r="CDX50" s="2245"/>
      <c r="CDY50" s="2245"/>
      <c r="CDZ50" s="2245"/>
      <c r="CEA50" s="2245"/>
      <c r="CEB50" s="2245"/>
      <c r="CEC50" s="2067"/>
      <c r="CED50" s="2235"/>
      <c r="CEE50" s="2235"/>
      <c r="CEF50" s="2235"/>
      <c r="CEG50" s="2235"/>
      <c r="CEH50" s="2069"/>
      <c r="CEI50" s="2069"/>
      <c r="CEJ50" s="2069"/>
      <c r="CEK50" s="2067"/>
      <c r="CEL50" s="2181"/>
      <c r="CEM50" s="2236"/>
      <c r="CEN50" s="2237"/>
      <c r="CEO50" s="2238"/>
      <c r="CEP50" s="2238"/>
      <c r="CEQ50" s="2232"/>
      <c r="CER50" s="2232"/>
      <c r="CES50" s="2232"/>
      <c r="CET50" s="2239"/>
      <c r="CEU50" s="2240"/>
      <c r="CEV50" s="2241"/>
      <c r="CEW50" s="2242"/>
      <c r="CEX50" s="2243"/>
      <c r="CEY50" s="2243"/>
      <c r="CEZ50" s="2244"/>
      <c r="CFA50" s="2181"/>
      <c r="CFB50" s="2181"/>
      <c r="CFC50" s="2181"/>
      <c r="CFD50" s="2181"/>
      <c r="CFE50" s="2245"/>
      <c r="CFF50" s="2245"/>
      <c r="CFG50" s="2245"/>
      <c r="CFH50" s="2245"/>
      <c r="CFI50" s="2245"/>
      <c r="CFJ50" s="2245"/>
      <c r="CFK50" s="2245"/>
      <c r="CFL50" s="2245"/>
      <c r="CFM50" s="2245"/>
      <c r="CFN50" s="2245"/>
      <c r="CFO50" s="2245"/>
      <c r="CFP50" s="2245"/>
      <c r="CFQ50" s="2067"/>
      <c r="CFR50" s="2235"/>
      <c r="CFS50" s="2235"/>
      <c r="CFT50" s="2235"/>
      <c r="CFU50" s="2235"/>
      <c r="CFV50" s="2069"/>
      <c r="CFW50" s="2069"/>
      <c r="CFX50" s="2069"/>
      <c r="CFY50" s="2067"/>
      <c r="CFZ50" s="2181"/>
      <c r="CGA50" s="2236"/>
      <c r="CGB50" s="2237"/>
      <c r="CGC50" s="2238"/>
      <c r="CGD50" s="2238"/>
      <c r="CGE50" s="2232"/>
      <c r="CGF50" s="2232"/>
      <c r="CGG50" s="2232"/>
      <c r="CGH50" s="2239"/>
      <c r="CGI50" s="2240"/>
      <c r="CGJ50" s="2241"/>
      <c r="CGK50" s="2242"/>
      <c r="CGL50" s="2243"/>
      <c r="CGM50" s="2243"/>
      <c r="CGN50" s="2244"/>
      <c r="CGO50" s="2181"/>
      <c r="CGP50" s="2181"/>
      <c r="CGQ50" s="2181"/>
      <c r="CGR50" s="2181"/>
      <c r="CGS50" s="2245"/>
      <c r="CGT50" s="2245"/>
      <c r="CGU50" s="2245"/>
      <c r="CGV50" s="2245"/>
      <c r="CGW50" s="2245"/>
      <c r="CGX50" s="2245"/>
      <c r="CGY50" s="2245"/>
      <c r="CGZ50" s="2245"/>
      <c r="CHA50" s="2245"/>
      <c r="CHB50" s="2245"/>
      <c r="CHC50" s="2245"/>
      <c r="CHD50" s="2245"/>
      <c r="CHE50" s="2067"/>
      <c r="CHF50" s="2235"/>
      <c r="CHG50" s="2235"/>
      <c r="CHH50" s="2235"/>
      <c r="CHI50" s="2235"/>
      <c r="CHJ50" s="2069"/>
      <c r="CHK50" s="2069"/>
      <c r="CHL50" s="2069"/>
      <c r="CHM50" s="2067"/>
      <c r="CHN50" s="2181"/>
      <c r="CHO50" s="2236"/>
      <c r="CHP50" s="2237"/>
      <c r="CHQ50" s="2238"/>
      <c r="CHR50" s="2238"/>
      <c r="CHS50" s="2232"/>
      <c r="CHT50" s="2232"/>
      <c r="CHU50" s="2232"/>
      <c r="CHV50" s="2239"/>
      <c r="CHW50" s="2240"/>
      <c r="CHX50" s="2241"/>
      <c r="CHY50" s="2242"/>
      <c r="CHZ50" s="2243"/>
      <c r="CIA50" s="2243"/>
      <c r="CIB50" s="2244"/>
      <c r="CIC50" s="2181"/>
      <c r="CID50" s="2181"/>
      <c r="CIE50" s="2181"/>
      <c r="CIF50" s="2181"/>
      <c r="CIG50" s="2245"/>
      <c r="CIH50" s="2245"/>
      <c r="CII50" s="2245"/>
      <c r="CIJ50" s="2245"/>
      <c r="CIK50" s="2245"/>
      <c r="CIL50" s="2245"/>
      <c r="CIM50" s="2245"/>
      <c r="CIN50" s="2245"/>
      <c r="CIO50" s="2245"/>
      <c r="CIP50" s="2245"/>
      <c r="CIQ50" s="2245"/>
      <c r="CIR50" s="2245"/>
      <c r="CIS50" s="2067"/>
      <c r="CIT50" s="2235"/>
      <c r="CIU50" s="2235"/>
      <c r="CIV50" s="2235"/>
      <c r="CIW50" s="2235"/>
      <c r="CIX50" s="2069"/>
      <c r="CIY50" s="2069"/>
      <c r="CIZ50" s="2069"/>
      <c r="CJA50" s="2067"/>
      <c r="CJB50" s="2181"/>
      <c r="CJC50" s="2236"/>
      <c r="CJD50" s="2237"/>
      <c r="CJE50" s="2238"/>
      <c r="CJF50" s="2238"/>
      <c r="CJG50" s="2232"/>
      <c r="CJH50" s="2232"/>
      <c r="CJI50" s="2232"/>
      <c r="CJJ50" s="2239"/>
      <c r="CJK50" s="2240"/>
      <c r="CJL50" s="2241"/>
      <c r="CJM50" s="2242"/>
      <c r="CJN50" s="2243"/>
      <c r="CJO50" s="2243"/>
      <c r="CJP50" s="2244"/>
      <c r="CJQ50" s="2181"/>
      <c r="CJR50" s="2181"/>
      <c r="CJS50" s="2181"/>
      <c r="CJT50" s="2181"/>
      <c r="CJU50" s="2245"/>
      <c r="CJV50" s="2245"/>
      <c r="CJW50" s="2245"/>
      <c r="CJX50" s="2245"/>
      <c r="CJY50" s="2245"/>
      <c r="CJZ50" s="2245"/>
      <c r="CKA50" s="2245"/>
      <c r="CKB50" s="2245"/>
      <c r="CKC50" s="2245"/>
      <c r="CKD50" s="2245"/>
      <c r="CKE50" s="2245"/>
      <c r="CKF50" s="2245"/>
      <c r="CKG50" s="2067"/>
      <c r="CKH50" s="2235"/>
      <c r="CKI50" s="2235"/>
      <c r="CKJ50" s="2235"/>
      <c r="CKK50" s="2235"/>
      <c r="CKL50" s="2069"/>
      <c r="CKM50" s="2069"/>
      <c r="CKN50" s="2069"/>
      <c r="CKO50" s="2067"/>
      <c r="CKP50" s="2181"/>
      <c r="CKQ50" s="2236"/>
      <c r="CKR50" s="2237"/>
      <c r="CKS50" s="2238"/>
      <c r="CKT50" s="2238"/>
      <c r="CKU50" s="2232"/>
      <c r="CKV50" s="2232"/>
      <c r="CKW50" s="2232"/>
      <c r="CKX50" s="2239"/>
      <c r="CKY50" s="2240"/>
      <c r="CKZ50" s="2241"/>
      <c r="CLA50" s="2242"/>
      <c r="CLB50" s="2243"/>
      <c r="CLC50" s="2243"/>
      <c r="CLD50" s="2244"/>
      <c r="CLE50" s="2181"/>
      <c r="CLF50" s="2181"/>
      <c r="CLG50" s="2181"/>
      <c r="CLH50" s="2181"/>
      <c r="CLI50" s="2245"/>
      <c r="CLJ50" s="2245"/>
      <c r="CLK50" s="2245"/>
      <c r="CLL50" s="2245"/>
      <c r="CLM50" s="2245"/>
      <c r="CLN50" s="2245"/>
      <c r="CLO50" s="2245"/>
      <c r="CLP50" s="2245"/>
      <c r="CLQ50" s="2245"/>
      <c r="CLR50" s="2245"/>
      <c r="CLS50" s="2245"/>
      <c r="CLT50" s="2245"/>
      <c r="CLU50" s="2067"/>
      <c r="CLV50" s="2235"/>
      <c r="CLW50" s="2235"/>
      <c r="CLX50" s="2235"/>
      <c r="CLY50" s="2235"/>
      <c r="CLZ50" s="2069"/>
      <c r="CMA50" s="2069"/>
      <c r="CMB50" s="2069"/>
      <c r="CMC50" s="2067"/>
      <c r="CMD50" s="2181"/>
      <c r="CME50" s="2236"/>
      <c r="CMF50" s="2237"/>
      <c r="CMG50" s="2238"/>
      <c r="CMH50" s="2238"/>
      <c r="CMI50" s="2232"/>
      <c r="CMJ50" s="2232"/>
      <c r="CMK50" s="2232"/>
      <c r="CML50" s="2239"/>
      <c r="CMM50" s="2240"/>
      <c r="CMN50" s="2241"/>
      <c r="CMO50" s="2242"/>
      <c r="CMP50" s="2243"/>
      <c r="CMQ50" s="2243"/>
      <c r="CMR50" s="2244"/>
      <c r="CMS50" s="2181"/>
      <c r="CMT50" s="2181"/>
      <c r="CMU50" s="2181"/>
      <c r="CMV50" s="2181"/>
      <c r="CMW50" s="2245"/>
      <c r="CMX50" s="2245"/>
      <c r="CMY50" s="2245"/>
      <c r="CMZ50" s="2245"/>
      <c r="CNA50" s="2245"/>
      <c r="CNB50" s="2245"/>
      <c r="CNC50" s="2245"/>
      <c r="CND50" s="2245"/>
      <c r="CNE50" s="2245"/>
      <c r="CNF50" s="2245"/>
      <c r="CNG50" s="2245"/>
      <c r="CNH50" s="2245"/>
      <c r="CNI50" s="2067"/>
      <c r="CNJ50" s="2235"/>
      <c r="CNK50" s="2235"/>
      <c r="CNL50" s="2235"/>
      <c r="CNM50" s="2235"/>
      <c r="CNN50" s="2069"/>
      <c r="CNO50" s="2069"/>
      <c r="CNP50" s="2069"/>
      <c r="CNQ50" s="2067"/>
      <c r="CNR50" s="2181"/>
      <c r="CNS50" s="2236"/>
      <c r="CNT50" s="2237"/>
      <c r="CNU50" s="2238"/>
      <c r="CNV50" s="2238"/>
      <c r="CNW50" s="2232"/>
      <c r="CNX50" s="2232"/>
      <c r="CNY50" s="2232"/>
      <c r="CNZ50" s="2239"/>
      <c r="COA50" s="2240"/>
      <c r="COB50" s="2241"/>
      <c r="COC50" s="2242"/>
      <c r="COD50" s="2243"/>
      <c r="COE50" s="2243"/>
      <c r="COF50" s="2244"/>
      <c r="COG50" s="2181"/>
      <c r="COH50" s="2181"/>
      <c r="COI50" s="2181"/>
      <c r="COJ50" s="2181"/>
      <c r="COK50" s="2245"/>
      <c r="COL50" s="2245"/>
      <c r="COM50" s="2245"/>
      <c r="CON50" s="2245"/>
      <c r="COO50" s="2245"/>
      <c r="COP50" s="2245"/>
      <c r="COQ50" s="2245"/>
      <c r="COR50" s="2245"/>
      <c r="COS50" s="2245"/>
      <c r="COT50" s="2245"/>
      <c r="COU50" s="2245"/>
      <c r="COV50" s="2245"/>
      <c r="COW50" s="2067"/>
      <c r="COX50" s="2235"/>
      <c r="COY50" s="2235"/>
      <c r="COZ50" s="2235"/>
      <c r="CPA50" s="2235"/>
      <c r="CPB50" s="2069"/>
      <c r="CPC50" s="2069"/>
      <c r="CPD50" s="2069"/>
      <c r="CPE50" s="2067"/>
      <c r="CPF50" s="2181"/>
      <c r="CPG50" s="2236"/>
      <c r="CPH50" s="2237"/>
      <c r="CPI50" s="2238"/>
      <c r="CPJ50" s="2238"/>
      <c r="CPK50" s="2232"/>
      <c r="CPL50" s="2232"/>
      <c r="CPM50" s="2232"/>
      <c r="CPN50" s="2239"/>
      <c r="CPO50" s="2240"/>
      <c r="CPP50" s="2241"/>
      <c r="CPQ50" s="2242"/>
      <c r="CPR50" s="2243"/>
      <c r="CPS50" s="2243"/>
      <c r="CPT50" s="2244"/>
      <c r="CPU50" s="2181"/>
      <c r="CPV50" s="2181"/>
      <c r="CPW50" s="2181"/>
      <c r="CPX50" s="2181"/>
      <c r="CPY50" s="2245"/>
      <c r="CPZ50" s="2245"/>
      <c r="CQA50" s="2245"/>
      <c r="CQB50" s="2245"/>
      <c r="CQC50" s="2245"/>
      <c r="CQD50" s="2245"/>
      <c r="CQE50" s="2245"/>
      <c r="CQF50" s="2245"/>
      <c r="CQG50" s="2245"/>
      <c r="CQH50" s="2245"/>
      <c r="CQI50" s="2245"/>
      <c r="CQJ50" s="2245"/>
      <c r="CQK50" s="2067"/>
      <c r="CQL50" s="2235"/>
      <c r="CQM50" s="2235"/>
      <c r="CQN50" s="2235"/>
      <c r="CQO50" s="2235"/>
      <c r="CQP50" s="2069"/>
      <c r="CQQ50" s="2069"/>
      <c r="CQR50" s="2069"/>
      <c r="CQS50" s="2067"/>
      <c r="CQT50" s="2181"/>
      <c r="CQU50" s="2236"/>
      <c r="CQV50" s="2237"/>
      <c r="CQW50" s="2238"/>
      <c r="CQX50" s="2238"/>
      <c r="CQY50" s="2232"/>
      <c r="CQZ50" s="2232"/>
      <c r="CRA50" s="2232"/>
      <c r="CRB50" s="2239"/>
      <c r="CRC50" s="2240"/>
      <c r="CRD50" s="2241"/>
      <c r="CRE50" s="2242"/>
      <c r="CRF50" s="2243"/>
      <c r="CRG50" s="2243"/>
      <c r="CRH50" s="2244"/>
      <c r="CRI50" s="2181"/>
      <c r="CRJ50" s="2181"/>
      <c r="CRK50" s="2181"/>
      <c r="CRL50" s="2181"/>
      <c r="CRM50" s="2245"/>
      <c r="CRN50" s="2245"/>
      <c r="CRO50" s="2245"/>
      <c r="CRP50" s="2245"/>
      <c r="CRQ50" s="2245"/>
      <c r="CRR50" s="2245"/>
      <c r="CRS50" s="2245"/>
      <c r="CRT50" s="2245"/>
      <c r="CRU50" s="2245"/>
      <c r="CRV50" s="2245"/>
      <c r="CRW50" s="2245"/>
      <c r="CRX50" s="2245"/>
      <c r="CRY50" s="2067"/>
      <c r="CRZ50" s="2235"/>
      <c r="CSA50" s="2235"/>
      <c r="CSB50" s="2235"/>
      <c r="CSC50" s="2235"/>
      <c r="CSD50" s="2069"/>
      <c r="CSE50" s="2069"/>
      <c r="CSF50" s="2069"/>
      <c r="CSG50" s="2067"/>
      <c r="CSH50" s="2181"/>
      <c r="CSI50" s="2236"/>
      <c r="CSJ50" s="2237"/>
      <c r="CSK50" s="2238"/>
      <c r="CSL50" s="2238"/>
      <c r="CSM50" s="2232"/>
      <c r="CSN50" s="2232"/>
      <c r="CSO50" s="2232"/>
      <c r="CSP50" s="2239"/>
      <c r="CSQ50" s="2240"/>
      <c r="CSR50" s="2241"/>
      <c r="CSS50" s="2242"/>
      <c r="CST50" s="2243"/>
      <c r="CSU50" s="2243"/>
      <c r="CSV50" s="2244"/>
      <c r="CSW50" s="2181"/>
      <c r="CSX50" s="2181"/>
      <c r="CSY50" s="2181"/>
      <c r="CSZ50" s="2181"/>
      <c r="CTA50" s="2245"/>
      <c r="CTB50" s="2245"/>
      <c r="CTC50" s="2245"/>
      <c r="CTD50" s="2245"/>
      <c r="CTE50" s="2245"/>
      <c r="CTF50" s="2245"/>
      <c r="CTG50" s="2245"/>
      <c r="CTH50" s="2245"/>
      <c r="CTI50" s="2245"/>
      <c r="CTJ50" s="2245"/>
      <c r="CTK50" s="2245"/>
      <c r="CTL50" s="2245"/>
      <c r="CTM50" s="2067"/>
      <c r="CTN50" s="2235"/>
      <c r="CTO50" s="2235"/>
      <c r="CTP50" s="2235"/>
      <c r="CTQ50" s="2235"/>
      <c r="CTR50" s="2069"/>
      <c r="CTS50" s="2069"/>
      <c r="CTT50" s="2069"/>
      <c r="CTU50" s="2067"/>
      <c r="CTV50" s="2181"/>
      <c r="CTW50" s="2236"/>
      <c r="CTX50" s="2237"/>
      <c r="CTY50" s="2238"/>
      <c r="CTZ50" s="2238"/>
      <c r="CUA50" s="2232"/>
      <c r="CUB50" s="2232"/>
      <c r="CUC50" s="2232"/>
      <c r="CUD50" s="2239"/>
      <c r="CUE50" s="2240"/>
      <c r="CUF50" s="2241"/>
      <c r="CUG50" s="2242"/>
      <c r="CUH50" s="2243"/>
      <c r="CUI50" s="2243"/>
      <c r="CUJ50" s="2244"/>
      <c r="CUK50" s="2181"/>
      <c r="CUL50" s="2181"/>
      <c r="CUM50" s="2181"/>
      <c r="CUN50" s="2181"/>
      <c r="CUO50" s="2245"/>
      <c r="CUP50" s="2245"/>
      <c r="CUQ50" s="2245"/>
      <c r="CUR50" s="2245"/>
      <c r="CUS50" s="2245"/>
      <c r="CUT50" s="2245"/>
      <c r="CUU50" s="2245"/>
      <c r="CUV50" s="2245"/>
      <c r="CUW50" s="2245"/>
      <c r="CUX50" s="2245"/>
      <c r="CUY50" s="2245"/>
      <c r="CUZ50" s="2245"/>
      <c r="CVA50" s="2067"/>
      <c r="CVB50" s="2235"/>
      <c r="CVC50" s="2235"/>
      <c r="CVD50" s="2235"/>
      <c r="CVE50" s="2235"/>
      <c r="CVF50" s="2069"/>
      <c r="CVG50" s="2069"/>
      <c r="CVH50" s="2069"/>
      <c r="CVI50" s="2067"/>
      <c r="CVJ50" s="2181"/>
      <c r="CVK50" s="2236"/>
      <c r="CVL50" s="2237"/>
      <c r="CVM50" s="2238"/>
      <c r="CVN50" s="2238"/>
      <c r="CVO50" s="2232"/>
      <c r="CVP50" s="2232"/>
      <c r="CVQ50" s="2232"/>
      <c r="CVR50" s="2239"/>
      <c r="CVS50" s="2240"/>
      <c r="CVT50" s="2241"/>
      <c r="CVU50" s="2242"/>
      <c r="CVV50" s="2243"/>
      <c r="CVW50" s="2243"/>
      <c r="CVX50" s="2244"/>
      <c r="CVY50" s="2181"/>
      <c r="CVZ50" s="2181"/>
      <c r="CWA50" s="2181"/>
      <c r="CWB50" s="2181"/>
      <c r="CWC50" s="2245"/>
      <c r="CWD50" s="2245"/>
      <c r="CWE50" s="2245"/>
      <c r="CWF50" s="2245"/>
      <c r="CWG50" s="2245"/>
      <c r="CWH50" s="2245"/>
      <c r="CWI50" s="2245"/>
      <c r="CWJ50" s="2245"/>
      <c r="CWK50" s="2245"/>
      <c r="CWL50" s="2245"/>
      <c r="CWM50" s="2245"/>
      <c r="CWN50" s="2245"/>
      <c r="CWO50" s="2067"/>
      <c r="CWP50" s="2235"/>
      <c r="CWQ50" s="2235"/>
      <c r="CWR50" s="2235"/>
      <c r="CWS50" s="2235"/>
      <c r="CWT50" s="2069"/>
      <c r="CWU50" s="2069"/>
      <c r="CWV50" s="2069"/>
      <c r="CWW50" s="2067"/>
      <c r="CWX50" s="2181"/>
      <c r="CWY50" s="2236"/>
      <c r="CWZ50" s="2237"/>
      <c r="CXA50" s="2238"/>
      <c r="CXB50" s="2238"/>
      <c r="CXC50" s="2232"/>
      <c r="CXD50" s="2232"/>
      <c r="CXE50" s="2232"/>
      <c r="CXF50" s="2239"/>
      <c r="CXG50" s="2240"/>
      <c r="CXH50" s="2241"/>
      <c r="CXI50" s="2242"/>
      <c r="CXJ50" s="2243"/>
      <c r="CXK50" s="2243"/>
      <c r="CXL50" s="2244"/>
      <c r="CXM50" s="2181"/>
      <c r="CXN50" s="2181"/>
      <c r="CXO50" s="2181"/>
      <c r="CXP50" s="2181"/>
      <c r="CXQ50" s="2245"/>
      <c r="CXR50" s="2245"/>
      <c r="CXS50" s="2245"/>
      <c r="CXT50" s="2245"/>
      <c r="CXU50" s="2245"/>
      <c r="CXV50" s="2245"/>
      <c r="CXW50" s="2245"/>
      <c r="CXX50" s="2245"/>
      <c r="CXY50" s="2245"/>
      <c r="CXZ50" s="2245"/>
      <c r="CYA50" s="2245"/>
      <c r="CYB50" s="2245"/>
      <c r="CYC50" s="2067"/>
      <c r="CYD50" s="2235"/>
      <c r="CYE50" s="2235"/>
      <c r="CYF50" s="2235"/>
      <c r="CYG50" s="2235"/>
      <c r="CYH50" s="2069"/>
      <c r="CYI50" s="2069"/>
      <c r="CYJ50" s="2069"/>
      <c r="CYK50" s="2067"/>
      <c r="CYL50" s="2181"/>
      <c r="CYM50" s="2236"/>
      <c r="CYN50" s="2237"/>
      <c r="CYO50" s="2238"/>
      <c r="CYP50" s="2238"/>
      <c r="CYQ50" s="2232"/>
      <c r="CYR50" s="2232"/>
      <c r="CYS50" s="2232"/>
      <c r="CYT50" s="2239"/>
      <c r="CYU50" s="2240"/>
      <c r="CYV50" s="2241"/>
      <c r="CYW50" s="2242"/>
      <c r="CYX50" s="2243"/>
      <c r="CYY50" s="2243"/>
      <c r="CYZ50" s="2244"/>
      <c r="CZA50" s="2181"/>
      <c r="CZB50" s="2181"/>
      <c r="CZC50" s="2181"/>
      <c r="CZD50" s="2181"/>
      <c r="CZE50" s="2245"/>
      <c r="CZF50" s="2245"/>
      <c r="CZG50" s="2245"/>
      <c r="CZH50" s="2245"/>
      <c r="CZI50" s="2245"/>
      <c r="CZJ50" s="2245"/>
      <c r="CZK50" s="2245"/>
      <c r="CZL50" s="2245"/>
      <c r="CZM50" s="2245"/>
      <c r="CZN50" s="2245"/>
      <c r="CZO50" s="2245"/>
      <c r="CZP50" s="2245"/>
      <c r="CZQ50" s="2067"/>
      <c r="CZR50" s="2235"/>
      <c r="CZS50" s="2235"/>
      <c r="CZT50" s="2235"/>
      <c r="CZU50" s="2235"/>
      <c r="CZV50" s="2069"/>
      <c r="CZW50" s="2069"/>
      <c r="CZX50" s="2069"/>
      <c r="CZY50" s="2067"/>
      <c r="CZZ50" s="2181"/>
      <c r="DAA50" s="2236"/>
      <c r="DAB50" s="2237"/>
      <c r="DAC50" s="2238"/>
      <c r="DAD50" s="2238"/>
      <c r="DAE50" s="2232"/>
      <c r="DAF50" s="2232"/>
      <c r="DAG50" s="2232"/>
      <c r="DAH50" s="2239"/>
      <c r="DAI50" s="2240"/>
      <c r="DAJ50" s="2241"/>
      <c r="DAK50" s="2242"/>
      <c r="DAL50" s="2243"/>
      <c r="DAM50" s="2243"/>
      <c r="DAN50" s="2244"/>
      <c r="DAO50" s="2181"/>
      <c r="DAP50" s="2181"/>
      <c r="DAQ50" s="2181"/>
      <c r="DAR50" s="2181"/>
      <c r="DAS50" s="2245"/>
      <c r="DAT50" s="2245"/>
      <c r="DAU50" s="2245"/>
      <c r="DAV50" s="2245"/>
      <c r="DAW50" s="2245"/>
      <c r="DAX50" s="2245"/>
      <c r="DAY50" s="2245"/>
      <c r="DAZ50" s="2245"/>
      <c r="DBA50" s="2245"/>
      <c r="DBB50" s="2245"/>
      <c r="DBC50" s="2245"/>
      <c r="DBD50" s="2245"/>
      <c r="DBE50" s="2067"/>
      <c r="DBF50" s="2235"/>
      <c r="DBG50" s="2235"/>
      <c r="DBH50" s="2235"/>
      <c r="DBI50" s="2235"/>
      <c r="DBJ50" s="2069"/>
      <c r="DBK50" s="2069"/>
      <c r="DBL50" s="2069"/>
      <c r="DBM50" s="2067"/>
      <c r="DBN50" s="2181"/>
      <c r="DBO50" s="2236"/>
      <c r="DBP50" s="2237"/>
      <c r="DBQ50" s="2238"/>
      <c r="DBR50" s="2238"/>
      <c r="DBS50" s="2232"/>
      <c r="DBT50" s="2232"/>
      <c r="DBU50" s="2232"/>
      <c r="DBV50" s="2239"/>
      <c r="DBW50" s="2240"/>
      <c r="DBX50" s="2241"/>
      <c r="DBY50" s="2242"/>
      <c r="DBZ50" s="2243"/>
      <c r="DCA50" s="2243"/>
      <c r="DCB50" s="2244"/>
      <c r="DCC50" s="2181"/>
      <c r="DCD50" s="2181"/>
      <c r="DCE50" s="2181"/>
      <c r="DCF50" s="2181"/>
      <c r="DCG50" s="2245"/>
      <c r="DCH50" s="2245"/>
      <c r="DCI50" s="2245"/>
      <c r="DCJ50" s="2245"/>
      <c r="DCK50" s="2245"/>
      <c r="DCL50" s="2245"/>
      <c r="DCM50" s="2245"/>
      <c r="DCN50" s="2245"/>
      <c r="DCO50" s="2245"/>
      <c r="DCP50" s="2245"/>
      <c r="DCQ50" s="2245"/>
      <c r="DCR50" s="2245"/>
      <c r="DCS50" s="2067"/>
      <c r="DCT50" s="2235"/>
      <c r="DCU50" s="2235"/>
      <c r="DCV50" s="2235"/>
      <c r="DCW50" s="2235"/>
      <c r="DCX50" s="2069"/>
      <c r="DCY50" s="2069"/>
      <c r="DCZ50" s="2069"/>
      <c r="DDA50" s="2067"/>
      <c r="DDB50" s="2181"/>
      <c r="DDC50" s="2236"/>
      <c r="DDD50" s="2237"/>
      <c r="DDE50" s="2238"/>
      <c r="DDF50" s="2238"/>
      <c r="DDG50" s="2232"/>
      <c r="DDH50" s="2232"/>
      <c r="DDI50" s="2232"/>
      <c r="DDJ50" s="2239"/>
      <c r="DDK50" s="2240"/>
      <c r="DDL50" s="2241"/>
      <c r="DDM50" s="2242"/>
      <c r="DDN50" s="2243"/>
      <c r="DDO50" s="2243"/>
      <c r="DDP50" s="2244"/>
      <c r="DDQ50" s="2181"/>
      <c r="DDR50" s="2181"/>
      <c r="DDS50" s="2181"/>
      <c r="DDT50" s="2181"/>
      <c r="DDU50" s="2245"/>
      <c r="DDV50" s="2245"/>
      <c r="DDW50" s="2245"/>
      <c r="DDX50" s="2245"/>
      <c r="DDY50" s="2245"/>
      <c r="DDZ50" s="2245"/>
      <c r="DEA50" s="2245"/>
      <c r="DEB50" s="2245"/>
      <c r="DEC50" s="2245"/>
      <c r="DED50" s="2245"/>
      <c r="DEE50" s="2245"/>
      <c r="DEF50" s="2245"/>
      <c r="DEG50" s="2067"/>
      <c r="DEH50" s="2235"/>
      <c r="DEI50" s="2235"/>
      <c r="DEJ50" s="2235"/>
      <c r="DEK50" s="2235"/>
      <c r="DEL50" s="2069"/>
      <c r="DEM50" s="2069"/>
      <c r="DEN50" s="2069"/>
      <c r="DEO50" s="2067"/>
      <c r="DEP50" s="2181"/>
      <c r="DEQ50" s="2236"/>
      <c r="DER50" s="2237"/>
      <c r="DES50" s="2238"/>
      <c r="DET50" s="2238"/>
      <c r="DEU50" s="2232"/>
      <c r="DEV50" s="2232"/>
      <c r="DEW50" s="2232"/>
      <c r="DEX50" s="2239"/>
      <c r="DEY50" s="2240"/>
      <c r="DEZ50" s="2241"/>
      <c r="DFA50" s="2242"/>
      <c r="DFB50" s="2243"/>
      <c r="DFC50" s="2243"/>
      <c r="DFD50" s="2244"/>
      <c r="DFE50" s="2181"/>
      <c r="DFF50" s="2181"/>
      <c r="DFG50" s="2181"/>
      <c r="DFH50" s="2181"/>
      <c r="DFI50" s="2245"/>
      <c r="DFJ50" s="2245"/>
      <c r="DFK50" s="2245"/>
      <c r="DFL50" s="2245"/>
      <c r="DFM50" s="2245"/>
      <c r="DFN50" s="2245"/>
      <c r="DFO50" s="2245"/>
      <c r="DFP50" s="2245"/>
      <c r="DFQ50" s="2245"/>
      <c r="DFR50" s="2245"/>
      <c r="DFS50" s="2245"/>
      <c r="DFT50" s="2245"/>
      <c r="DFU50" s="2067"/>
      <c r="DFV50" s="2235"/>
      <c r="DFW50" s="2235"/>
      <c r="DFX50" s="2235"/>
      <c r="DFY50" s="2235"/>
      <c r="DFZ50" s="2069"/>
      <c r="DGA50" s="2069"/>
      <c r="DGB50" s="2069"/>
      <c r="DGC50" s="2067"/>
      <c r="DGD50" s="2181"/>
      <c r="DGE50" s="2236"/>
      <c r="DGF50" s="2237"/>
      <c r="DGG50" s="2238"/>
      <c r="DGH50" s="2238"/>
      <c r="DGI50" s="2232"/>
      <c r="DGJ50" s="2232"/>
      <c r="DGK50" s="2232"/>
      <c r="DGL50" s="2239"/>
      <c r="DGM50" s="2240"/>
      <c r="DGN50" s="2241"/>
      <c r="DGO50" s="2242"/>
      <c r="DGP50" s="2243"/>
      <c r="DGQ50" s="2243"/>
      <c r="DGR50" s="2244"/>
      <c r="DGS50" s="2181"/>
      <c r="DGT50" s="2181"/>
      <c r="DGU50" s="2181"/>
      <c r="DGV50" s="2181"/>
      <c r="DGW50" s="2245"/>
      <c r="DGX50" s="2245"/>
      <c r="DGY50" s="2245"/>
      <c r="DGZ50" s="2245"/>
      <c r="DHA50" s="2245"/>
      <c r="DHB50" s="2245"/>
      <c r="DHC50" s="2245"/>
      <c r="DHD50" s="2245"/>
      <c r="DHE50" s="2245"/>
      <c r="DHF50" s="2245"/>
      <c r="DHG50" s="2245"/>
      <c r="DHH50" s="2245"/>
      <c r="DHI50" s="2067"/>
      <c r="DHJ50" s="2235"/>
      <c r="DHK50" s="2235"/>
      <c r="DHL50" s="2235"/>
      <c r="DHM50" s="2235"/>
      <c r="DHN50" s="2069"/>
      <c r="DHO50" s="2069"/>
      <c r="DHP50" s="2069"/>
      <c r="DHQ50" s="2067"/>
      <c r="DHR50" s="2181"/>
      <c r="DHS50" s="2236"/>
      <c r="DHT50" s="2237"/>
      <c r="DHU50" s="2238"/>
      <c r="DHV50" s="2238"/>
      <c r="DHW50" s="2232"/>
      <c r="DHX50" s="2232"/>
      <c r="DHY50" s="2232"/>
      <c r="DHZ50" s="2239"/>
      <c r="DIA50" s="2240"/>
      <c r="DIB50" s="2241"/>
      <c r="DIC50" s="2242"/>
      <c r="DID50" s="2243"/>
      <c r="DIE50" s="2243"/>
      <c r="DIF50" s="2244"/>
      <c r="DIG50" s="2181"/>
      <c r="DIH50" s="2181"/>
      <c r="DII50" s="2181"/>
      <c r="DIJ50" s="2181"/>
      <c r="DIK50" s="2245"/>
      <c r="DIL50" s="2245"/>
      <c r="DIM50" s="2245"/>
      <c r="DIN50" s="2245"/>
      <c r="DIO50" s="2245"/>
      <c r="DIP50" s="2245"/>
      <c r="DIQ50" s="2245"/>
      <c r="DIR50" s="2245"/>
      <c r="DIS50" s="2245"/>
      <c r="DIT50" s="2245"/>
      <c r="DIU50" s="2245"/>
      <c r="DIV50" s="2245"/>
      <c r="DIW50" s="2067"/>
      <c r="DIX50" s="2235"/>
      <c r="DIY50" s="2235"/>
      <c r="DIZ50" s="2235"/>
      <c r="DJA50" s="2235"/>
      <c r="DJB50" s="2069"/>
      <c r="DJC50" s="2069"/>
      <c r="DJD50" s="2069"/>
      <c r="DJE50" s="2067"/>
      <c r="DJF50" s="2181"/>
      <c r="DJG50" s="2236"/>
      <c r="DJH50" s="2237"/>
      <c r="DJI50" s="2238"/>
      <c r="DJJ50" s="2238"/>
      <c r="DJK50" s="2232"/>
      <c r="DJL50" s="2232"/>
      <c r="DJM50" s="2232"/>
      <c r="DJN50" s="2239"/>
      <c r="DJO50" s="2240"/>
      <c r="DJP50" s="2241"/>
      <c r="DJQ50" s="2242"/>
      <c r="DJR50" s="2243"/>
      <c r="DJS50" s="2243"/>
      <c r="DJT50" s="2244"/>
      <c r="DJU50" s="2181"/>
      <c r="DJV50" s="2181"/>
      <c r="DJW50" s="2181"/>
      <c r="DJX50" s="2181"/>
      <c r="DJY50" s="2245"/>
      <c r="DJZ50" s="2245"/>
      <c r="DKA50" s="2245"/>
      <c r="DKB50" s="2245"/>
      <c r="DKC50" s="2245"/>
      <c r="DKD50" s="2245"/>
      <c r="DKE50" s="2245"/>
      <c r="DKF50" s="2245"/>
      <c r="DKG50" s="2245"/>
      <c r="DKH50" s="2245"/>
      <c r="DKI50" s="2245"/>
      <c r="DKJ50" s="2245"/>
      <c r="DKK50" s="2067"/>
      <c r="DKL50" s="2235"/>
      <c r="DKM50" s="2235"/>
      <c r="DKN50" s="2235"/>
      <c r="DKO50" s="2235"/>
      <c r="DKP50" s="2069"/>
      <c r="DKQ50" s="2069"/>
      <c r="DKR50" s="2069"/>
      <c r="DKS50" s="2067"/>
      <c r="DKT50" s="2181"/>
      <c r="DKU50" s="2236"/>
      <c r="DKV50" s="2237"/>
      <c r="DKW50" s="2238"/>
      <c r="DKX50" s="2238"/>
      <c r="DKY50" s="2232"/>
      <c r="DKZ50" s="2232"/>
      <c r="DLA50" s="2232"/>
      <c r="DLB50" s="2239"/>
      <c r="DLC50" s="2240"/>
      <c r="DLD50" s="2241"/>
      <c r="DLE50" s="2242"/>
      <c r="DLF50" s="2243"/>
      <c r="DLG50" s="2243"/>
      <c r="DLH50" s="2244"/>
      <c r="DLI50" s="2181"/>
      <c r="DLJ50" s="2181"/>
      <c r="DLK50" s="2181"/>
      <c r="DLL50" s="2181"/>
      <c r="DLM50" s="2245"/>
      <c r="DLN50" s="2245"/>
      <c r="DLO50" s="2245"/>
      <c r="DLP50" s="2245"/>
      <c r="DLQ50" s="2245"/>
      <c r="DLR50" s="2245"/>
      <c r="DLS50" s="2245"/>
      <c r="DLT50" s="2245"/>
      <c r="DLU50" s="2245"/>
      <c r="DLV50" s="2245"/>
      <c r="DLW50" s="2245"/>
      <c r="DLX50" s="2245"/>
      <c r="DLY50" s="2067"/>
      <c r="DLZ50" s="2235"/>
      <c r="DMA50" s="2235"/>
      <c r="DMB50" s="2235"/>
      <c r="DMC50" s="2235"/>
      <c r="DMD50" s="2069"/>
      <c r="DME50" s="2069"/>
      <c r="DMF50" s="2069"/>
      <c r="DMG50" s="2067"/>
      <c r="DMH50" s="2181"/>
      <c r="DMI50" s="2236"/>
      <c r="DMJ50" s="2237"/>
      <c r="DMK50" s="2238"/>
      <c r="DML50" s="2238"/>
      <c r="DMM50" s="2232"/>
      <c r="DMN50" s="2232"/>
      <c r="DMO50" s="2232"/>
      <c r="DMP50" s="2239"/>
      <c r="DMQ50" s="2240"/>
      <c r="DMR50" s="2241"/>
      <c r="DMS50" s="2242"/>
      <c r="DMT50" s="2243"/>
      <c r="DMU50" s="2243"/>
      <c r="DMV50" s="2244"/>
      <c r="DMW50" s="2181"/>
      <c r="DMX50" s="2181"/>
      <c r="DMY50" s="2181"/>
      <c r="DMZ50" s="2181"/>
      <c r="DNA50" s="2245"/>
      <c r="DNB50" s="2245"/>
      <c r="DNC50" s="2245"/>
      <c r="DND50" s="2245"/>
      <c r="DNE50" s="2245"/>
      <c r="DNF50" s="2245"/>
      <c r="DNG50" s="2245"/>
      <c r="DNH50" s="2245"/>
      <c r="DNI50" s="2245"/>
      <c r="DNJ50" s="2245"/>
      <c r="DNK50" s="2245"/>
      <c r="DNL50" s="2245"/>
      <c r="DNM50" s="2067"/>
      <c r="DNN50" s="2235"/>
      <c r="DNO50" s="2235"/>
      <c r="DNP50" s="2235"/>
      <c r="DNQ50" s="2235"/>
      <c r="DNR50" s="2069"/>
      <c r="DNS50" s="2069"/>
      <c r="DNT50" s="2069"/>
      <c r="DNU50" s="2067"/>
      <c r="DNV50" s="2181"/>
      <c r="DNW50" s="2236"/>
      <c r="DNX50" s="2237"/>
      <c r="DNY50" s="2238"/>
      <c r="DNZ50" s="2238"/>
      <c r="DOA50" s="2232"/>
      <c r="DOB50" s="2232"/>
      <c r="DOC50" s="2232"/>
      <c r="DOD50" s="2239"/>
      <c r="DOE50" s="2240"/>
      <c r="DOF50" s="2241"/>
      <c r="DOG50" s="2242"/>
      <c r="DOH50" s="2243"/>
      <c r="DOI50" s="2243"/>
      <c r="DOJ50" s="2244"/>
      <c r="DOK50" s="2181"/>
      <c r="DOL50" s="2181"/>
      <c r="DOM50" s="2181"/>
      <c r="DON50" s="2181"/>
      <c r="DOO50" s="2245"/>
      <c r="DOP50" s="2245"/>
      <c r="DOQ50" s="2245"/>
      <c r="DOR50" s="2245"/>
      <c r="DOS50" s="2245"/>
      <c r="DOT50" s="2245"/>
      <c r="DOU50" s="2245"/>
      <c r="DOV50" s="2245"/>
      <c r="DOW50" s="2245"/>
      <c r="DOX50" s="2245"/>
      <c r="DOY50" s="2245"/>
      <c r="DOZ50" s="2245"/>
      <c r="DPA50" s="2067"/>
      <c r="DPB50" s="2235"/>
      <c r="DPC50" s="2235"/>
      <c r="DPD50" s="2235"/>
      <c r="DPE50" s="2235"/>
      <c r="DPF50" s="2069"/>
      <c r="DPG50" s="2069"/>
      <c r="DPH50" s="2069"/>
      <c r="DPI50" s="2067"/>
      <c r="DPJ50" s="2181"/>
      <c r="DPK50" s="2236"/>
      <c r="DPL50" s="2237"/>
      <c r="DPM50" s="2238"/>
      <c r="DPN50" s="2238"/>
      <c r="DPO50" s="2232"/>
      <c r="DPP50" s="2232"/>
      <c r="DPQ50" s="2232"/>
      <c r="DPR50" s="2239"/>
      <c r="DPS50" s="2240"/>
      <c r="DPT50" s="2241"/>
      <c r="DPU50" s="2242"/>
      <c r="DPV50" s="2243"/>
      <c r="DPW50" s="2243"/>
      <c r="DPX50" s="2244"/>
      <c r="DPY50" s="2181"/>
      <c r="DPZ50" s="2181"/>
      <c r="DQA50" s="2181"/>
      <c r="DQB50" s="2181"/>
      <c r="DQC50" s="2245"/>
      <c r="DQD50" s="2245"/>
      <c r="DQE50" s="2245"/>
      <c r="DQF50" s="2245"/>
      <c r="DQG50" s="2245"/>
      <c r="DQH50" s="2245"/>
      <c r="DQI50" s="2245"/>
      <c r="DQJ50" s="2245"/>
      <c r="DQK50" s="2245"/>
      <c r="DQL50" s="2245"/>
      <c r="DQM50" s="2245"/>
      <c r="DQN50" s="2245"/>
      <c r="DQO50" s="2067"/>
      <c r="DQP50" s="2235"/>
      <c r="DQQ50" s="2235"/>
      <c r="DQR50" s="2235"/>
      <c r="DQS50" s="2235"/>
      <c r="DQT50" s="2069"/>
      <c r="DQU50" s="2069"/>
      <c r="DQV50" s="2069"/>
      <c r="DQW50" s="2067"/>
      <c r="DQX50" s="2181"/>
      <c r="DQY50" s="2236"/>
      <c r="DQZ50" s="2237"/>
      <c r="DRA50" s="2238"/>
      <c r="DRB50" s="2238"/>
      <c r="DRC50" s="2232"/>
      <c r="DRD50" s="2232"/>
      <c r="DRE50" s="2232"/>
      <c r="DRF50" s="2239"/>
      <c r="DRG50" s="2240"/>
      <c r="DRH50" s="2241"/>
      <c r="DRI50" s="2242"/>
      <c r="DRJ50" s="2243"/>
      <c r="DRK50" s="2243"/>
      <c r="DRL50" s="2244"/>
      <c r="DRM50" s="2181"/>
      <c r="DRN50" s="2181"/>
      <c r="DRO50" s="2181"/>
      <c r="DRP50" s="2181"/>
      <c r="DRQ50" s="2245"/>
      <c r="DRR50" s="2245"/>
      <c r="DRS50" s="2245"/>
      <c r="DRT50" s="2245"/>
      <c r="DRU50" s="2245"/>
      <c r="DRV50" s="2245"/>
      <c r="DRW50" s="2245"/>
      <c r="DRX50" s="2245"/>
      <c r="DRY50" s="2245"/>
      <c r="DRZ50" s="2245"/>
      <c r="DSA50" s="2245"/>
      <c r="DSB50" s="2245"/>
      <c r="DSC50" s="2067"/>
      <c r="DSD50" s="2235"/>
      <c r="DSE50" s="2235"/>
      <c r="DSF50" s="2235"/>
      <c r="DSG50" s="2235"/>
      <c r="DSH50" s="2069"/>
      <c r="DSI50" s="2069"/>
      <c r="DSJ50" s="2069"/>
      <c r="DSK50" s="2067"/>
      <c r="DSL50" s="2181"/>
      <c r="DSM50" s="2236"/>
      <c r="DSN50" s="2237"/>
      <c r="DSO50" s="2238"/>
      <c r="DSP50" s="2238"/>
      <c r="DSQ50" s="2232"/>
      <c r="DSR50" s="2232"/>
      <c r="DSS50" s="2232"/>
      <c r="DST50" s="2239"/>
      <c r="DSU50" s="2240"/>
      <c r="DSV50" s="2241"/>
      <c r="DSW50" s="2242"/>
      <c r="DSX50" s="2243"/>
      <c r="DSY50" s="2243"/>
      <c r="DSZ50" s="2244"/>
      <c r="DTA50" s="2181"/>
      <c r="DTB50" s="2181"/>
      <c r="DTC50" s="2181"/>
      <c r="DTD50" s="2181"/>
      <c r="DTE50" s="2245"/>
      <c r="DTF50" s="2245"/>
      <c r="DTG50" s="2245"/>
      <c r="DTH50" s="2245"/>
      <c r="DTI50" s="2245"/>
      <c r="DTJ50" s="2245"/>
      <c r="DTK50" s="2245"/>
      <c r="DTL50" s="2245"/>
      <c r="DTM50" s="2245"/>
      <c r="DTN50" s="2245"/>
      <c r="DTO50" s="2245"/>
      <c r="DTP50" s="2245"/>
      <c r="DTQ50" s="2067"/>
      <c r="DTR50" s="2235"/>
      <c r="DTS50" s="2235"/>
      <c r="DTT50" s="2235"/>
      <c r="DTU50" s="2235"/>
      <c r="DTV50" s="2069"/>
      <c r="DTW50" s="2069"/>
      <c r="DTX50" s="2069"/>
      <c r="DTY50" s="2067"/>
      <c r="DTZ50" s="2181"/>
      <c r="DUA50" s="2236"/>
      <c r="DUB50" s="2237"/>
      <c r="DUC50" s="2238"/>
      <c r="DUD50" s="2238"/>
      <c r="DUE50" s="2232"/>
      <c r="DUF50" s="2232"/>
      <c r="DUG50" s="2232"/>
      <c r="DUH50" s="2239"/>
      <c r="DUI50" s="2240"/>
      <c r="DUJ50" s="2241"/>
      <c r="DUK50" s="2242"/>
      <c r="DUL50" s="2243"/>
      <c r="DUM50" s="2243"/>
      <c r="DUN50" s="2244"/>
      <c r="DUO50" s="2181"/>
      <c r="DUP50" s="2181"/>
      <c r="DUQ50" s="2181"/>
      <c r="DUR50" s="2181"/>
      <c r="DUS50" s="2245"/>
      <c r="DUT50" s="2245"/>
      <c r="DUU50" s="2245"/>
      <c r="DUV50" s="2245"/>
      <c r="DUW50" s="2245"/>
      <c r="DUX50" s="2245"/>
      <c r="DUY50" s="2245"/>
      <c r="DUZ50" s="2245"/>
      <c r="DVA50" s="2245"/>
      <c r="DVB50" s="2245"/>
      <c r="DVC50" s="2245"/>
      <c r="DVD50" s="2245"/>
      <c r="DVE50" s="2067"/>
      <c r="DVF50" s="2235"/>
      <c r="DVG50" s="2235"/>
      <c r="DVH50" s="2235"/>
      <c r="DVI50" s="2235"/>
      <c r="DVJ50" s="2069"/>
      <c r="DVK50" s="2069"/>
      <c r="DVL50" s="2069"/>
      <c r="DVM50" s="2067"/>
      <c r="DVN50" s="2181"/>
      <c r="DVO50" s="2236"/>
      <c r="DVP50" s="2237"/>
      <c r="DVQ50" s="2238"/>
      <c r="DVR50" s="2238"/>
      <c r="DVS50" s="2232"/>
      <c r="DVT50" s="2232"/>
      <c r="DVU50" s="2232"/>
      <c r="DVV50" s="2239"/>
      <c r="DVW50" s="2240"/>
      <c r="DVX50" s="2241"/>
      <c r="DVY50" s="2242"/>
      <c r="DVZ50" s="2243"/>
      <c r="DWA50" s="2243"/>
      <c r="DWB50" s="2244"/>
      <c r="DWC50" s="2181"/>
      <c r="DWD50" s="2181"/>
      <c r="DWE50" s="2181"/>
      <c r="DWF50" s="2181"/>
      <c r="DWG50" s="2245"/>
      <c r="DWH50" s="2245"/>
      <c r="DWI50" s="2245"/>
      <c r="DWJ50" s="2245"/>
      <c r="DWK50" s="2245"/>
      <c r="DWL50" s="2245"/>
      <c r="DWM50" s="2245"/>
      <c r="DWN50" s="2245"/>
      <c r="DWO50" s="2245"/>
      <c r="DWP50" s="2245"/>
      <c r="DWQ50" s="2245"/>
      <c r="DWR50" s="2245"/>
      <c r="DWS50" s="2067"/>
      <c r="DWT50" s="2235"/>
      <c r="DWU50" s="2235"/>
      <c r="DWV50" s="2235"/>
      <c r="DWW50" s="2235"/>
      <c r="DWX50" s="2069"/>
      <c r="DWY50" s="2069"/>
      <c r="DWZ50" s="2069"/>
      <c r="DXA50" s="2067"/>
      <c r="DXB50" s="2181"/>
      <c r="DXC50" s="2236"/>
      <c r="DXD50" s="2237"/>
      <c r="DXE50" s="2238"/>
      <c r="DXF50" s="2238"/>
      <c r="DXG50" s="2232"/>
      <c r="DXH50" s="2232"/>
      <c r="DXI50" s="2232"/>
      <c r="DXJ50" s="2239"/>
      <c r="DXK50" s="2240"/>
      <c r="DXL50" s="2241"/>
      <c r="DXM50" s="2242"/>
      <c r="DXN50" s="2243"/>
      <c r="DXO50" s="2243"/>
      <c r="DXP50" s="2244"/>
      <c r="DXQ50" s="2181"/>
      <c r="DXR50" s="2181"/>
      <c r="DXS50" s="2181"/>
      <c r="DXT50" s="2181"/>
      <c r="DXU50" s="2245"/>
      <c r="DXV50" s="2245"/>
      <c r="DXW50" s="2245"/>
      <c r="DXX50" s="2245"/>
      <c r="DXY50" s="2245"/>
      <c r="DXZ50" s="2245"/>
      <c r="DYA50" s="2245"/>
      <c r="DYB50" s="2245"/>
      <c r="DYC50" s="2245"/>
      <c r="DYD50" s="2245"/>
      <c r="DYE50" s="2245"/>
      <c r="DYF50" s="2245"/>
      <c r="DYG50" s="2067"/>
      <c r="DYH50" s="2235"/>
      <c r="DYI50" s="2235"/>
      <c r="DYJ50" s="2235"/>
      <c r="DYK50" s="2235"/>
      <c r="DYL50" s="2069"/>
      <c r="DYM50" s="2069"/>
      <c r="DYN50" s="2069"/>
      <c r="DYO50" s="2067"/>
      <c r="DYP50" s="2181"/>
      <c r="DYQ50" s="2236"/>
      <c r="DYR50" s="2237"/>
      <c r="DYS50" s="2238"/>
      <c r="DYT50" s="2238"/>
      <c r="DYU50" s="2232"/>
      <c r="DYV50" s="2232"/>
      <c r="DYW50" s="2232"/>
      <c r="DYX50" s="2239"/>
      <c r="DYY50" s="2240"/>
      <c r="DYZ50" s="2241"/>
      <c r="DZA50" s="2242"/>
      <c r="DZB50" s="2243"/>
      <c r="DZC50" s="2243"/>
      <c r="DZD50" s="2244"/>
      <c r="DZE50" s="2181"/>
      <c r="DZF50" s="2181"/>
      <c r="DZG50" s="2181"/>
      <c r="DZH50" s="2181"/>
      <c r="DZI50" s="2245"/>
      <c r="DZJ50" s="2245"/>
      <c r="DZK50" s="2245"/>
      <c r="DZL50" s="2245"/>
      <c r="DZM50" s="2245"/>
      <c r="DZN50" s="2245"/>
      <c r="DZO50" s="2245"/>
      <c r="DZP50" s="2245"/>
      <c r="DZQ50" s="2245"/>
      <c r="DZR50" s="2245"/>
      <c r="DZS50" s="2245"/>
      <c r="DZT50" s="2245"/>
      <c r="DZU50" s="2067"/>
      <c r="DZV50" s="2235"/>
      <c r="DZW50" s="2235"/>
      <c r="DZX50" s="2235"/>
      <c r="DZY50" s="2235"/>
      <c r="DZZ50" s="2069"/>
      <c r="EAA50" s="2069"/>
      <c r="EAB50" s="2069"/>
      <c r="EAC50" s="2067"/>
      <c r="EAD50" s="2181"/>
      <c r="EAE50" s="2236"/>
      <c r="EAF50" s="2237"/>
      <c r="EAG50" s="2238"/>
      <c r="EAH50" s="2238"/>
      <c r="EAI50" s="2232"/>
      <c r="EAJ50" s="2232"/>
      <c r="EAK50" s="2232"/>
      <c r="EAL50" s="2239"/>
      <c r="EAM50" s="2240"/>
      <c r="EAN50" s="2241"/>
      <c r="EAO50" s="2242"/>
      <c r="EAP50" s="2243"/>
      <c r="EAQ50" s="2243"/>
      <c r="EAR50" s="2244"/>
      <c r="EAS50" s="2181"/>
      <c r="EAT50" s="2181"/>
      <c r="EAU50" s="2181"/>
      <c r="EAV50" s="2181"/>
      <c r="EAW50" s="2245"/>
      <c r="EAX50" s="2245"/>
      <c r="EAY50" s="2245"/>
      <c r="EAZ50" s="2245"/>
      <c r="EBA50" s="2245"/>
      <c r="EBB50" s="2245"/>
      <c r="EBC50" s="2245"/>
      <c r="EBD50" s="2245"/>
      <c r="EBE50" s="2245"/>
      <c r="EBF50" s="2245"/>
      <c r="EBG50" s="2245"/>
      <c r="EBH50" s="2245"/>
      <c r="EBI50" s="2067"/>
      <c r="EBJ50" s="2235"/>
      <c r="EBK50" s="2235"/>
      <c r="EBL50" s="2235"/>
      <c r="EBM50" s="2235"/>
      <c r="EBN50" s="2069"/>
      <c r="EBO50" s="2069"/>
      <c r="EBP50" s="2069"/>
      <c r="EBQ50" s="2067"/>
      <c r="EBR50" s="2181"/>
      <c r="EBS50" s="2236"/>
      <c r="EBT50" s="2237"/>
      <c r="EBU50" s="2238"/>
      <c r="EBV50" s="2238"/>
      <c r="EBW50" s="2232"/>
      <c r="EBX50" s="2232"/>
      <c r="EBY50" s="2232"/>
      <c r="EBZ50" s="2239"/>
      <c r="ECA50" s="2240"/>
      <c r="ECB50" s="2241"/>
      <c r="ECC50" s="2242"/>
      <c r="ECD50" s="2243"/>
      <c r="ECE50" s="2243"/>
      <c r="ECF50" s="2244"/>
      <c r="ECG50" s="2181"/>
      <c r="ECH50" s="2181"/>
      <c r="ECI50" s="2181"/>
      <c r="ECJ50" s="2181"/>
      <c r="ECK50" s="2245"/>
      <c r="ECL50" s="2245"/>
      <c r="ECM50" s="2245"/>
      <c r="ECN50" s="2245"/>
      <c r="ECO50" s="2245"/>
      <c r="ECP50" s="2245"/>
      <c r="ECQ50" s="2245"/>
      <c r="ECR50" s="2245"/>
      <c r="ECS50" s="2245"/>
      <c r="ECT50" s="2245"/>
      <c r="ECU50" s="2245"/>
      <c r="ECV50" s="2245"/>
      <c r="ECW50" s="2067"/>
      <c r="ECX50" s="2235"/>
      <c r="ECY50" s="2235"/>
      <c r="ECZ50" s="2235"/>
      <c r="EDA50" s="2235"/>
      <c r="EDB50" s="2069"/>
      <c r="EDC50" s="2069"/>
      <c r="EDD50" s="2069"/>
      <c r="EDE50" s="2067"/>
      <c r="EDF50" s="2181"/>
      <c r="EDG50" s="2236"/>
      <c r="EDH50" s="2237"/>
      <c r="EDI50" s="2238"/>
      <c r="EDJ50" s="2238"/>
      <c r="EDK50" s="2232"/>
      <c r="EDL50" s="2232"/>
      <c r="EDM50" s="2232"/>
      <c r="EDN50" s="2239"/>
      <c r="EDO50" s="2240"/>
      <c r="EDP50" s="2241"/>
      <c r="EDQ50" s="2242"/>
      <c r="EDR50" s="2243"/>
      <c r="EDS50" s="2243"/>
      <c r="EDT50" s="2244"/>
      <c r="EDU50" s="2181"/>
      <c r="EDV50" s="2181"/>
      <c r="EDW50" s="2181"/>
      <c r="EDX50" s="2181"/>
      <c r="EDY50" s="2245"/>
      <c r="EDZ50" s="2245"/>
      <c r="EEA50" s="2245"/>
      <c r="EEB50" s="2245"/>
      <c r="EEC50" s="2245"/>
      <c r="EED50" s="2245"/>
      <c r="EEE50" s="2245"/>
      <c r="EEF50" s="2245"/>
      <c r="EEG50" s="2245"/>
      <c r="EEH50" s="2245"/>
      <c r="EEI50" s="2245"/>
      <c r="EEJ50" s="2245"/>
      <c r="EEK50" s="2067"/>
      <c r="EEL50" s="2235"/>
      <c r="EEM50" s="2235"/>
      <c r="EEN50" s="2235"/>
      <c r="EEO50" s="2235"/>
      <c r="EEP50" s="2069"/>
      <c r="EEQ50" s="2069"/>
      <c r="EER50" s="2069"/>
      <c r="EES50" s="2067"/>
      <c r="EET50" s="2181"/>
      <c r="EEU50" s="2236"/>
      <c r="EEV50" s="2237"/>
      <c r="EEW50" s="2238"/>
      <c r="EEX50" s="2238"/>
      <c r="EEY50" s="2232"/>
      <c r="EEZ50" s="2232"/>
      <c r="EFA50" s="2232"/>
      <c r="EFB50" s="2239"/>
      <c r="EFC50" s="2240"/>
      <c r="EFD50" s="2241"/>
      <c r="EFE50" s="2242"/>
      <c r="EFF50" s="2243"/>
      <c r="EFG50" s="2243"/>
      <c r="EFH50" s="2244"/>
      <c r="EFI50" s="2181"/>
      <c r="EFJ50" s="2181"/>
      <c r="EFK50" s="2181"/>
      <c r="EFL50" s="2181"/>
      <c r="EFM50" s="2245"/>
      <c r="EFN50" s="2245"/>
      <c r="EFO50" s="2245"/>
      <c r="EFP50" s="2245"/>
      <c r="EFQ50" s="2245"/>
      <c r="EFR50" s="2245"/>
      <c r="EFS50" s="2245"/>
      <c r="EFT50" s="2245"/>
      <c r="EFU50" s="2245"/>
      <c r="EFV50" s="2245"/>
      <c r="EFW50" s="2245"/>
      <c r="EFX50" s="2245"/>
      <c r="EFY50" s="2067"/>
      <c r="EFZ50" s="2235"/>
      <c r="EGA50" s="2235"/>
      <c r="EGB50" s="2235"/>
      <c r="EGC50" s="2235"/>
      <c r="EGD50" s="2069"/>
      <c r="EGE50" s="2069"/>
      <c r="EGF50" s="2069"/>
      <c r="EGG50" s="2067"/>
      <c r="EGH50" s="2181"/>
      <c r="EGI50" s="2236"/>
      <c r="EGJ50" s="2237"/>
      <c r="EGK50" s="2238"/>
      <c r="EGL50" s="2238"/>
      <c r="EGM50" s="2232"/>
      <c r="EGN50" s="2232"/>
      <c r="EGO50" s="2232"/>
      <c r="EGP50" s="2239"/>
      <c r="EGQ50" s="2240"/>
      <c r="EGR50" s="2241"/>
      <c r="EGS50" s="2242"/>
      <c r="EGT50" s="2243"/>
      <c r="EGU50" s="2243"/>
      <c r="EGV50" s="2244"/>
      <c r="EGW50" s="2181"/>
      <c r="EGX50" s="2181"/>
      <c r="EGY50" s="2181"/>
      <c r="EGZ50" s="2181"/>
      <c r="EHA50" s="2245"/>
      <c r="EHB50" s="2245"/>
      <c r="EHC50" s="2245"/>
      <c r="EHD50" s="2245"/>
      <c r="EHE50" s="2245"/>
      <c r="EHF50" s="2245"/>
      <c r="EHG50" s="2245"/>
      <c r="EHH50" s="2245"/>
      <c r="EHI50" s="2245"/>
      <c r="EHJ50" s="2245"/>
      <c r="EHK50" s="2245"/>
      <c r="EHL50" s="2245"/>
      <c r="EHM50" s="2067"/>
      <c r="EHN50" s="2235"/>
      <c r="EHO50" s="2235"/>
      <c r="EHP50" s="2235"/>
      <c r="EHQ50" s="2235"/>
      <c r="EHR50" s="2069"/>
      <c r="EHS50" s="2069"/>
      <c r="EHT50" s="2069"/>
      <c r="EHU50" s="2067"/>
      <c r="EHV50" s="2181"/>
      <c r="EHW50" s="2236"/>
      <c r="EHX50" s="2237"/>
      <c r="EHY50" s="2238"/>
      <c r="EHZ50" s="2238"/>
      <c r="EIA50" s="2232"/>
      <c r="EIB50" s="2232"/>
      <c r="EIC50" s="2232"/>
      <c r="EID50" s="2239"/>
      <c r="EIE50" s="2240"/>
      <c r="EIF50" s="2241"/>
      <c r="EIG50" s="2242"/>
      <c r="EIH50" s="2243"/>
      <c r="EII50" s="2243"/>
      <c r="EIJ50" s="2244"/>
      <c r="EIK50" s="2181"/>
      <c r="EIL50" s="2181"/>
      <c r="EIM50" s="2181"/>
      <c r="EIN50" s="2181"/>
      <c r="EIO50" s="2245"/>
      <c r="EIP50" s="2245"/>
      <c r="EIQ50" s="2245"/>
      <c r="EIR50" s="2245"/>
      <c r="EIS50" s="2245"/>
      <c r="EIT50" s="2245"/>
      <c r="EIU50" s="2245"/>
      <c r="EIV50" s="2245"/>
      <c r="EIW50" s="2245"/>
      <c r="EIX50" s="2245"/>
      <c r="EIY50" s="2245"/>
      <c r="EIZ50" s="2245"/>
      <c r="EJA50" s="2067"/>
      <c r="EJB50" s="2235"/>
      <c r="EJC50" s="2235"/>
      <c r="EJD50" s="2235"/>
      <c r="EJE50" s="2235"/>
      <c r="EJF50" s="2069"/>
      <c r="EJG50" s="2069"/>
      <c r="EJH50" s="2069"/>
      <c r="EJI50" s="2067"/>
      <c r="EJJ50" s="2181"/>
      <c r="EJK50" s="2236"/>
      <c r="EJL50" s="2237"/>
      <c r="EJM50" s="2238"/>
      <c r="EJN50" s="2238"/>
      <c r="EJO50" s="2232"/>
      <c r="EJP50" s="2232"/>
      <c r="EJQ50" s="2232"/>
      <c r="EJR50" s="2239"/>
      <c r="EJS50" s="2240"/>
      <c r="EJT50" s="2241"/>
      <c r="EJU50" s="2242"/>
      <c r="EJV50" s="2243"/>
      <c r="EJW50" s="2243"/>
      <c r="EJX50" s="2244"/>
      <c r="EJY50" s="2181"/>
      <c r="EJZ50" s="2181"/>
      <c r="EKA50" s="2181"/>
      <c r="EKB50" s="2181"/>
      <c r="EKC50" s="2245"/>
      <c r="EKD50" s="2245"/>
      <c r="EKE50" s="2245"/>
      <c r="EKF50" s="2245"/>
      <c r="EKG50" s="2245"/>
      <c r="EKH50" s="2245"/>
      <c r="EKI50" s="2245"/>
      <c r="EKJ50" s="2245"/>
      <c r="EKK50" s="2245"/>
      <c r="EKL50" s="2245"/>
      <c r="EKM50" s="2245"/>
      <c r="EKN50" s="2245"/>
      <c r="EKO50" s="2067"/>
      <c r="EKP50" s="2235"/>
      <c r="EKQ50" s="2235"/>
      <c r="EKR50" s="2235"/>
      <c r="EKS50" s="2235"/>
      <c r="EKT50" s="2069"/>
      <c r="EKU50" s="2069"/>
      <c r="EKV50" s="2069"/>
      <c r="EKW50" s="2067"/>
      <c r="EKX50" s="2181"/>
      <c r="EKY50" s="2236"/>
      <c r="EKZ50" s="2237"/>
      <c r="ELA50" s="2238"/>
      <c r="ELB50" s="2238"/>
      <c r="ELC50" s="2232"/>
      <c r="ELD50" s="2232"/>
      <c r="ELE50" s="2232"/>
      <c r="ELF50" s="2239"/>
      <c r="ELG50" s="2240"/>
      <c r="ELH50" s="2241"/>
      <c r="ELI50" s="2242"/>
      <c r="ELJ50" s="2243"/>
      <c r="ELK50" s="2243"/>
      <c r="ELL50" s="2244"/>
      <c r="ELM50" s="2181"/>
      <c r="ELN50" s="2181"/>
      <c r="ELO50" s="2181"/>
      <c r="ELP50" s="2181"/>
      <c r="ELQ50" s="2245"/>
      <c r="ELR50" s="2245"/>
      <c r="ELS50" s="2245"/>
      <c r="ELT50" s="2245"/>
      <c r="ELU50" s="2245"/>
      <c r="ELV50" s="2245"/>
      <c r="ELW50" s="2245"/>
      <c r="ELX50" s="2245"/>
      <c r="ELY50" s="2245"/>
      <c r="ELZ50" s="2245"/>
      <c r="EMA50" s="2245"/>
      <c r="EMB50" s="2245"/>
      <c r="EMC50" s="2067"/>
      <c r="EMD50" s="2235"/>
      <c r="EME50" s="2235"/>
      <c r="EMF50" s="2235"/>
      <c r="EMG50" s="2235"/>
      <c r="EMH50" s="2069"/>
      <c r="EMI50" s="2069"/>
      <c r="EMJ50" s="2069"/>
      <c r="EMK50" s="2067"/>
      <c r="EML50" s="2181"/>
      <c r="EMM50" s="2236"/>
      <c r="EMN50" s="2237"/>
      <c r="EMO50" s="2238"/>
      <c r="EMP50" s="2238"/>
      <c r="EMQ50" s="2232"/>
      <c r="EMR50" s="2232"/>
      <c r="EMS50" s="2232"/>
      <c r="EMT50" s="2239"/>
      <c r="EMU50" s="2240"/>
      <c r="EMV50" s="2241"/>
      <c r="EMW50" s="2242"/>
      <c r="EMX50" s="2243"/>
      <c r="EMY50" s="2243"/>
      <c r="EMZ50" s="2244"/>
      <c r="ENA50" s="2181"/>
      <c r="ENB50" s="2181"/>
      <c r="ENC50" s="2181"/>
      <c r="END50" s="2181"/>
      <c r="ENE50" s="2245"/>
      <c r="ENF50" s="2245"/>
      <c r="ENG50" s="2245"/>
      <c r="ENH50" s="2245"/>
      <c r="ENI50" s="2245"/>
      <c r="ENJ50" s="2245"/>
      <c r="ENK50" s="2245"/>
      <c r="ENL50" s="2245"/>
      <c r="ENM50" s="2245"/>
      <c r="ENN50" s="2245"/>
      <c r="ENO50" s="2245"/>
      <c r="ENP50" s="2245"/>
      <c r="ENQ50" s="2067"/>
      <c r="ENR50" s="2235"/>
      <c r="ENS50" s="2235"/>
      <c r="ENT50" s="2235"/>
      <c r="ENU50" s="2235"/>
      <c r="ENV50" s="2069"/>
      <c r="ENW50" s="2069"/>
      <c r="ENX50" s="2069"/>
      <c r="ENY50" s="2067"/>
      <c r="ENZ50" s="2181"/>
      <c r="EOA50" s="2236"/>
      <c r="EOB50" s="2237"/>
      <c r="EOC50" s="2238"/>
      <c r="EOD50" s="2238"/>
      <c r="EOE50" s="2232"/>
      <c r="EOF50" s="2232"/>
      <c r="EOG50" s="2232"/>
      <c r="EOH50" s="2239"/>
      <c r="EOI50" s="2240"/>
      <c r="EOJ50" s="2241"/>
      <c r="EOK50" s="2242"/>
      <c r="EOL50" s="2243"/>
      <c r="EOM50" s="2243"/>
      <c r="EON50" s="2244"/>
      <c r="EOO50" s="2181"/>
      <c r="EOP50" s="2181"/>
      <c r="EOQ50" s="2181"/>
      <c r="EOR50" s="2181"/>
      <c r="EOS50" s="2245"/>
      <c r="EOT50" s="2245"/>
      <c r="EOU50" s="2245"/>
      <c r="EOV50" s="2245"/>
      <c r="EOW50" s="2245"/>
      <c r="EOX50" s="2245"/>
      <c r="EOY50" s="2245"/>
      <c r="EOZ50" s="2245"/>
      <c r="EPA50" s="2245"/>
      <c r="EPB50" s="2245"/>
      <c r="EPC50" s="2245"/>
      <c r="EPD50" s="2245"/>
      <c r="EPE50" s="2067"/>
      <c r="EPF50" s="2235"/>
      <c r="EPG50" s="2235"/>
      <c r="EPH50" s="2235"/>
      <c r="EPI50" s="2235"/>
      <c r="EPJ50" s="2069"/>
      <c r="EPK50" s="2069"/>
      <c r="EPL50" s="2069"/>
      <c r="EPM50" s="2067"/>
      <c r="EPN50" s="2181"/>
      <c r="EPO50" s="2236"/>
      <c r="EPP50" s="2237"/>
      <c r="EPQ50" s="2238"/>
      <c r="EPR50" s="2238"/>
      <c r="EPS50" s="2232"/>
      <c r="EPT50" s="2232"/>
      <c r="EPU50" s="2232"/>
      <c r="EPV50" s="2239"/>
      <c r="EPW50" s="2240"/>
      <c r="EPX50" s="2241"/>
      <c r="EPY50" s="2242"/>
      <c r="EPZ50" s="2243"/>
      <c r="EQA50" s="2243"/>
      <c r="EQB50" s="2244"/>
      <c r="EQC50" s="2181"/>
      <c r="EQD50" s="2181"/>
      <c r="EQE50" s="2181"/>
      <c r="EQF50" s="2181"/>
      <c r="EQG50" s="2245"/>
      <c r="EQH50" s="2245"/>
      <c r="EQI50" s="2245"/>
      <c r="EQJ50" s="2245"/>
      <c r="EQK50" s="2245"/>
      <c r="EQL50" s="2245"/>
      <c r="EQM50" s="2245"/>
      <c r="EQN50" s="2245"/>
      <c r="EQO50" s="2245"/>
      <c r="EQP50" s="2245"/>
      <c r="EQQ50" s="2245"/>
      <c r="EQR50" s="2245"/>
      <c r="EQS50" s="2067"/>
      <c r="EQT50" s="2235"/>
      <c r="EQU50" s="2235"/>
      <c r="EQV50" s="2235"/>
      <c r="EQW50" s="2235"/>
      <c r="EQX50" s="2069"/>
      <c r="EQY50" s="2069"/>
      <c r="EQZ50" s="2069"/>
      <c r="ERA50" s="2067"/>
      <c r="ERB50" s="2181"/>
      <c r="ERC50" s="2236"/>
      <c r="ERD50" s="2237"/>
      <c r="ERE50" s="2238"/>
      <c r="ERF50" s="2238"/>
      <c r="ERG50" s="2232"/>
      <c r="ERH50" s="2232"/>
      <c r="ERI50" s="2232"/>
      <c r="ERJ50" s="2239"/>
      <c r="ERK50" s="2240"/>
      <c r="ERL50" s="2241"/>
      <c r="ERM50" s="2242"/>
      <c r="ERN50" s="2243"/>
      <c r="ERO50" s="2243"/>
      <c r="ERP50" s="2244"/>
      <c r="ERQ50" s="2181"/>
      <c r="ERR50" s="2181"/>
      <c r="ERS50" s="2181"/>
      <c r="ERT50" s="2181"/>
      <c r="ERU50" s="2245"/>
      <c r="ERV50" s="2245"/>
      <c r="ERW50" s="2245"/>
      <c r="ERX50" s="2245"/>
      <c r="ERY50" s="2245"/>
      <c r="ERZ50" s="2245"/>
      <c r="ESA50" s="2245"/>
      <c r="ESB50" s="2245"/>
      <c r="ESC50" s="2245"/>
      <c r="ESD50" s="2245"/>
      <c r="ESE50" s="2245"/>
      <c r="ESF50" s="2245"/>
      <c r="ESG50" s="2067"/>
      <c r="ESH50" s="2235"/>
      <c r="ESI50" s="2235"/>
      <c r="ESJ50" s="2235"/>
      <c r="ESK50" s="2235"/>
      <c r="ESL50" s="2069"/>
      <c r="ESM50" s="2069"/>
      <c r="ESN50" s="2069"/>
      <c r="ESO50" s="2067"/>
      <c r="ESP50" s="2181"/>
      <c r="ESQ50" s="2236"/>
      <c r="ESR50" s="2237"/>
      <c r="ESS50" s="2238"/>
      <c r="EST50" s="2238"/>
      <c r="ESU50" s="2232"/>
      <c r="ESV50" s="2232"/>
      <c r="ESW50" s="2232"/>
      <c r="ESX50" s="2239"/>
      <c r="ESY50" s="2240"/>
      <c r="ESZ50" s="2241"/>
      <c r="ETA50" s="2242"/>
      <c r="ETB50" s="2243"/>
      <c r="ETC50" s="2243"/>
      <c r="ETD50" s="2244"/>
      <c r="ETE50" s="2181"/>
      <c r="ETF50" s="2181"/>
      <c r="ETG50" s="2181"/>
      <c r="ETH50" s="2181"/>
      <c r="ETI50" s="2245"/>
      <c r="ETJ50" s="2245"/>
      <c r="ETK50" s="2245"/>
      <c r="ETL50" s="2245"/>
      <c r="ETM50" s="2245"/>
      <c r="ETN50" s="2245"/>
      <c r="ETO50" s="2245"/>
      <c r="ETP50" s="2245"/>
      <c r="ETQ50" s="2245"/>
      <c r="ETR50" s="2245"/>
      <c r="ETS50" s="2245"/>
      <c r="ETT50" s="2245"/>
      <c r="ETU50" s="2067"/>
      <c r="ETV50" s="2235"/>
      <c r="ETW50" s="2235"/>
      <c r="ETX50" s="2235"/>
      <c r="ETY50" s="2235"/>
      <c r="ETZ50" s="2069"/>
      <c r="EUA50" s="2069"/>
      <c r="EUB50" s="2069"/>
      <c r="EUC50" s="2067"/>
      <c r="EUD50" s="2181"/>
      <c r="EUE50" s="2236"/>
      <c r="EUF50" s="2237"/>
      <c r="EUG50" s="2238"/>
      <c r="EUH50" s="2238"/>
      <c r="EUI50" s="2232"/>
      <c r="EUJ50" s="2232"/>
      <c r="EUK50" s="2232"/>
      <c r="EUL50" s="2239"/>
      <c r="EUM50" s="2240"/>
      <c r="EUN50" s="2241"/>
      <c r="EUO50" s="2242"/>
      <c r="EUP50" s="2243"/>
      <c r="EUQ50" s="2243"/>
      <c r="EUR50" s="2244"/>
      <c r="EUS50" s="2181"/>
      <c r="EUT50" s="2181"/>
      <c r="EUU50" s="2181"/>
      <c r="EUV50" s="2181"/>
      <c r="EUW50" s="2245"/>
      <c r="EUX50" s="2245"/>
      <c r="EUY50" s="2245"/>
      <c r="EUZ50" s="2245"/>
      <c r="EVA50" s="2245"/>
      <c r="EVB50" s="2245"/>
      <c r="EVC50" s="2245"/>
      <c r="EVD50" s="2245"/>
      <c r="EVE50" s="2245"/>
      <c r="EVF50" s="2245"/>
      <c r="EVG50" s="2245"/>
      <c r="EVH50" s="2245"/>
      <c r="EVI50" s="2067"/>
      <c r="EVJ50" s="2235"/>
      <c r="EVK50" s="2235"/>
      <c r="EVL50" s="2235"/>
      <c r="EVM50" s="2235"/>
      <c r="EVN50" s="2069"/>
      <c r="EVO50" s="2069"/>
      <c r="EVP50" s="2069"/>
      <c r="EVQ50" s="2067"/>
      <c r="EVR50" s="2181"/>
      <c r="EVS50" s="2236"/>
      <c r="EVT50" s="2237"/>
      <c r="EVU50" s="2238"/>
      <c r="EVV50" s="2238"/>
      <c r="EVW50" s="2232"/>
      <c r="EVX50" s="2232"/>
      <c r="EVY50" s="2232"/>
      <c r="EVZ50" s="2239"/>
      <c r="EWA50" s="2240"/>
      <c r="EWB50" s="2241"/>
      <c r="EWC50" s="2242"/>
      <c r="EWD50" s="2243"/>
      <c r="EWE50" s="2243"/>
      <c r="EWF50" s="2244"/>
      <c r="EWG50" s="2181"/>
      <c r="EWH50" s="2181"/>
      <c r="EWI50" s="2181"/>
      <c r="EWJ50" s="2181"/>
      <c r="EWK50" s="2245"/>
      <c r="EWL50" s="2245"/>
      <c r="EWM50" s="2245"/>
      <c r="EWN50" s="2245"/>
      <c r="EWO50" s="2245"/>
      <c r="EWP50" s="2245"/>
      <c r="EWQ50" s="2245"/>
      <c r="EWR50" s="2245"/>
      <c r="EWS50" s="2245"/>
      <c r="EWT50" s="2245"/>
      <c r="EWU50" s="2245"/>
      <c r="EWV50" s="2245"/>
      <c r="EWW50" s="2067"/>
      <c r="EWX50" s="2235"/>
      <c r="EWY50" s="2235"/>
      <c r="EWZ50" s="2235"/>
      <c r="EXA50" s="2235"/>
      <c r="EXB50" s="2069"/>
      <c r="EXC50" s="2069"/>
      <c r="EXD50" s="2069"/>
      <c r="EXE50" s="2067"/>
      <c r="EXF50" s="2181"/>
      <c r="EXG50" s="2236"/>
      <c r="EXH50" s="2237"/>
      <c r="EXI50" s="2238"/>
      <c r="EXJ50" s="2238"/>
      <c r="EXK50" s="2232"/>
      <c r="EXL50" s="2232"/>
      <c r="EXM50" s="2232"/>
      <c r="EXN50" s="2239"/>
      <c r="EXO50" s="2240"/>
      <c r="EXP50" s="2241"/>
      <c r="EXQ50" s="2242"/>
      <c r="EXR50" s="2243"/>
      <c r="EXS50" s="2243"/>
      <c r="EXT50" s="2244"/>
      <c r="EXU50" s="2181"/>
      <c r="EXV50" s="2181"/>
      <c r="EXW50" s="2181"/>
      <c r="EXX50" s="2181"/>
      <c r="EXY50" s="2245"/>
      <c r="EXZ50" s="2245"/>
      <c r="EYA50" s="2245"/>
      <c r="EYB50" s="2245"/>
      <c r="EYC50" s="2245"/>
      <c r="EYD50" s="2245"/>
      <c r="EYE50" s="2245"/>
      <c r="EYF50" s="2245"/>
      <c r="EYG50" s="2245"/>
      <c r="EYH50" s="2245"/>
      <c r="EYI50" s="2245"/>
      <c r="EYJ50" s="2245"/>
      <c r="EYK50" s="2067"/>
      <c r="EYL50" s="2235"/>
      <c r="EYM50" s="2235"/>
      <c r="EYN50" s="2235"/>
      <c r="EYO50" s="2235"/>
      <c r="EYP50" s="2069"/>
      <c r="EYQ50" s="2069"/>
      <c r="EYR50" s="2069"/>
      <c r="EYS50" s="2067"/>
      <c r="EYT50" s="2181"/>
      <c r="EYU50" s="2236"/>
      <c r="EYV50" s="2237"/>
      <c r="EYW50" s="2238"/>
      <c r="EYX50" s="2238"/>
      <c r="EYY50" s="2232"/>
      <c r="EYZ50" s="2232"/>
      <c r="EZA50" s="2232"/>
      <c r="EZB50" s="2239"/>
      <c r="EZC50" s="2240"/>
      <c r="EZD50" s="2241"/>
      <c r="EZE50" s="2242"/>
      <c r="EZF50" s="2243"/>
      <c r="EZG50" s="2243"/>
      <c r="EZH50" s="2244"/>
      <c r="EZI50" s="2181"/>
      <c r="EZJ50" s="2181"/>
      <c r="EZK50" s="2181"/>
      <c r="EZL50" s="2181"/>
      <c r="EZM50" s="2245"/>
      <c r="EZN50" s="2245"/>
      <c r="EZO50" s="2245"/>
      <c r="EZP50" s="2245"/>
      <c r="EZQ50" s="2245"/>
      <c r="EZR50" s="2245"/>
      <c r="EZS50" s="2245"/>
      <c r="EZT50" s="2245"/>
      <c r="EZU50" s="2245"/>
      <c r="EZV50" s="2245"/>
      <c r="EZW50" s="2245"/>
      <c r="EZX50" s="2245"/>
      <c r="EZY50" s="2067"/>
      <c r="EZZ50" s="2235"/>
      <c r="FAA50" s="2235"/>
      <c r="FAB50" s="2235"/>
      <c r="FAC50" s="2235"/>
      <c r="FAD50" s="2069"/>
      <c r="FAE50" s="2069"/>
      <c r="FAF50" s="2069"/>
      <c r="FAG50" s="2067"/>
      <c r="FAH50" s="2181"/>
      <c r="FAI50" s="2236"/>
      <c r="FAJ50" s="2237"/>
      <c r="FAK50" s="2238"/>
      <c r="FAL50" s="2238"/>
      <c r="FAM50" s="2232"/>
      <c r="FAN50" s="2232"/>
      <c r="FAO50" s="2232"/>
      <c r="FAP50" s="2239"/>
      <c r="FAQ50" s="2240"/>
      <c r="FAR50" s="2241"/>
      <c r="FAS50" s="2242"/>
      <c r="FAT50" s="2243"/>
      <c r="FAU50" s="2243"/>
      <c r="FAV50" s="2244"/>
      <c r="FAW50" s="2181"/>
      <c r="FAX50" s="2181"/>
      <c r="FAY50" s="2181"/>
      <c r="FAZ50" s="2181"/>
      <c r="FBA50" s="2245"/>
      <c r="FBB50" s="2245"/>
      <c r="FBC50" s="2245"/>
      <c r="FBD50" s="2245"/>
      <c r="FBE50" s="2245"/>
      <c r="FBF50" s="2245"/>
      <c r="FBG50" s="2245"/>
      <c r="FBH50" s="2245"/>
      <c r="FBI50" s="2245"/>
      <c r="FBJ50" s="2245"/>
      <c r="FBK50" s="2245"/>
      <c r="FBL50" s="2245"/>
      <c r="FBM50" s="2067"/>
      <c r="FBN50" s="2235"/>
      <c r="FBO50" s="2235"/>
      <c r="FBP50" s="2235"/>
      <c r="FBQ50" s="2235"/>
      <c r="FBR50" s="2069"/>
      <c r="FBS50" s="2069"/>
      <c r="FBT50" s="2069"/>
      <c r="FBU50" s="2067"/>
      <c r="FBV50" s="2181"/>
      <c r="FBW50" s="2236"/>
      <c r="FBX50" s="2237"/>
      <c r="FBY50" s="2238"/>
      <c r="FBZ50" s="2238"/>
      <c r="FCA50" s="2232"/>
      <c r="FCB50" s="2232"/>
      <c r="FCC50" s="2232"/>
      <c r="FCD50" s="2239"/>
      <c r="FCE50" s="2240"/>
      <c r="FCF50" s="2241"/>
      <c r="FCG50" s="2242"/>
      <c r="FCH50" s="2243"/>
      <c r="FCI50" s="2243"/>
      <c r="FCJ50" s="2244"/>
      <c r="FCK50" s="2181"/>
      <c r="FCL50" s="2181"/>
      <c r="FCM50" s="2181"/>
      <c r="FCN50" s="2181"/>
      <c r="FCO50" s="2245"/>
      <c r="FCP50" s="2245"/>
      <c r="FCQ50" s="2245"/>
      <c r="FCR50" s="2245"/>
      <c r="FCS50" s="2245"/>
      <c r="FCT50" s="2245"/>
      <c r="FCU50" s="2245"/>
      <c r="FCV50" s="2245"/>
      <c r="FCW50" s="2245"/>
      <c r="FCX50" s="2245"/>
      <c r="FCY50" s="2245"/>
      <c r="FCZ50" s="2245"/>
      <c r="FDA50" s="2067"/>
      <c r="FDB50" s="2235"/>
      <c r="FDC50" s="2235"/>
      <c r="FDD50" s="2235"/>
      <c r="FDE50" s="2235"/>
      <c r="FDF50" s="2069"/>
      <c r="FDG50" s="2069"/>
      <c r="FDH50" s="2069"/>
      <c r="FDI50" s="2067"/>
      <c r="FDJ50" s="2181"/>
      <c r="FDK50" s="2236"/>
      <c r="FDL50" s="2237"/>
      <c r="FDM50" s="2238"/>
      <c r="FDN50" s="2238"/>
      <c r="FDO50" s="2232"/>
      <c r="FDP50" s="2232"/>
      <c r="FDQ50" s="2232"/>
      <c r="FDR50" s="2239"/>
      <c r="FDS50" s="2240"/>
      <c r="FDT50" s="2241"/>
      <c r="FDU50" s="2242"/>
      <c r="FDV50" s="2243"/>
      <c r="FDW50" s="2243"/>
      <c r="FDX50" s="2244"/>
      <c r="FDY50" s="2181"/>
      <c r="FDZ50" s="2181"/>
      <c r="FEA50" s="2181"/>
      <c r="FEB50" s="2181"/>
      <c r="FEC50" s="2245"/>
      <c r="FED50" s="2245"/>
      <c r="FEE50" s="2245"/>
      <c r="FEF50" s="2245"/>
      <c r="FEG50" s="2245"/>
      <c r="FEH50" s="2245"/>
      <c r="FEI50" s="2245"/>
      <c r="FEJ50" s="2245"/>
      <c r="FEK50" s="2245"/>
      <c r="FEL50" s="2245"/>
      <c r="FEM50" s="2245"/>
      <c r="FEN50" s="2245"/>
      <c r="FEO50" s="2067"/>
      <c r="FEP50" s="2235"/>
      <c r="FEQ50" s="2235"/>
      <c r="FER50" s="2235"/>
      <c r="FES50" s="2235"/>
      <c r="FET50" s="2069"/>
      <c r="FEU50" s="2069"/>
      <c r="FEV50" s="2069"/>
      <c r="FEW50" s="2067"/>
      <c r="FEX50" s="2181"/>
      <c r="FEY50" s="2236"/>
      <c r="FEZ50" s="2237"/>
      <c r="FFA50" s="2238"/>
      <c r="FFB50" s="2238"/>
      <c r="FFC50" s="2232"/>
      <c r="FFD50" s="2232"/>
      <c r="FFE50" s="2232"/>
      <c r="FFF50" s="2239"/>
      <c r="FFG50" s="2240"/>
      <c r="FFH50" s="2241"/>
      <c r="FFI50" s="2242"/>
      <c r="FFJ50" s="2243"/>
      <c r="FFK50" s="2243"/>
      <c r="FFL50" s="2244"/>
      <c r="FFM50" s="2181"/>
      <c r="FFN50" s="2181"/>
      <c r="FFO50" s="2181"/>
      <c r="FFP50" s="2181"/>
      <c r="FFQ50" s="2245"/>
      <c r="FFR50" s="2245"/>
      <c r="FFS50" s="2245"/>
      <c r="FFT50" s="2245"/>
      <c r="FFU50" s="2245"/>
      <c r="FFV50" s="2245"/>
      <c r="FFW50" s="2245"/>
      <c r="FFX50" s="2245"/>
      <c r="FFY50" s="2245"/>
      <c r="FFZ50" s="2245"/>
      <c r="FGA50" s="2245"/>
      <c r="FGB50" s="2245"/>
      <c r="FGC50" s="2067"/>
      <c r="FGD50" s="2235"/>
      <c r="FGE50" s="2235"/>
      <c r="FGF50" s="2235"/>
      <c r="FGG50" s="2235"/>
      <c r="FGH50" s="2069"/>
      <c r="FGI50" s="2069"/>
      <c r="FGJ50" s="2069"/>
      <c r="FGK50" s="2067"/>
      <c r="FGL50" s="2181"/>
      <c r="FGM50" s="2236"/>
      <c r="FGN50" s="2237"/>
      <c r="FGO50" s="2238"/>
      <c r="FGP50" s="2238"/>
      <c r="FGQ50" s="2232"/>
      <c r="FGR50" s="2232"/>
      <c r="FGS50" s="2232"/>
      <c r="FGT50" s="2239"/>
      <c r="FGU50" s="2240"/>
      <c r="FGV50" s="2241"/>
      <c r="FGW50" s="2242"/>
      <c r="FGX50" s="2243"/>
      <c r="FGY50" s="2243"/>
      <c r="FGZ50" s="2244"/>
      <c r="FHA50" s="2181"/>
      <c r="FHB50" s="2181"/>
      <c r="FHC50" s="2181"/>
      <c r="FHD50" s="2181"/>
      <c r="FHE50" s="2245"/>
      <c r="FHF50" s="2245"/>
      <c r="FHG50" s="2245"/>
      <c r="FHH50" s="2245"/>
      <c r="FHI50" s="2245"/>
      <c r="FHJ50" s="2245"/>
      <c r="FHK50" s="2245"/>
      <c r="FHL50" s="2245"/>
      <c r="FHM50" s="2245"/>
      <c r="FHN50" s="2245"/>
      <c r="FHO50" s="2245"/>
      <c r="FHP50" s="2245"/>
      <c r="FHQ50" s="2067"/>
      <c r="FHR50" s="2235"/>
      <c r="FHS50" s="2235"/>
      <c r="FHT50" s="2235"/>
      <c r="FHU50" s="2235"/>
      <c r="FHV50" s="2069"/>
      <c r="FHW50" s="2069"/>
      <c r="FHX50" s="2069"/>
      <c r="FHY50" s="2067"/>
      <c r="FHZ50" s="2181"/>
      <c r="FIA50" s="2236"/>
      <c r="FIB50" s="2237"/>
      <c r="FIC50" s="2238"/>
      <c r="FID50" s="2238"/>
      <c r="FIE50" s="2232"/>
      <c r="FIF50" s="2232"/>
      <c r="FIG50" s="2232"/>
      <c r="FIH50" s="2239"/>
      <c r="FII50" s="2240"/>
      <c r="FIJ50" s="2241"/>
      <c r="FIK50" s="2242"/>
      <c r="FIL50" s="2243"/>
      <c r="FIM50" s="2243"/>
      <c r="FIN50" s="2244"/>
      <c r="FIO50" s="2181"/>
      <c r="FIP50" s="2181"/>
      <c r="FIQ50" s="2181"/>
      <c r="FIR50" s="2181"/>
      <c r="FIS50" s="2245"/>
      <c r="FIT50" s="2245"/>
      <c r="FIU50" s="2245"/>
      <c r="FIV50" s="2245"/>
      <c r="FIW50" s="2245"/>
      <c r="FIX50" s="2245"/>
      <c r="FIY50" s="2245"/>
      <c r="FIZ50" s="2245"/>
      <c r="FJA50" s="2245"/>
      <c r="FJB50" s="2245"/>
      <c r="FJC50" s="2245"/>
      <c r="FJD50" s="2245"/>
      <c r="FJE50" s="2067"/>
      <c r="FJF50" s="2235"/>
      <c r="FJG50" s="2235"/>
      <c r="FJH50" s="2235"/>
      <c r="FJI50" s="2235"/>
      <c r="FJJ50" s="2069"/>
      <c r="FJK50" s="2069"/>
      <c r="FJL50" s="2069"/>
      <c r="FJM50" s="2067"/>
      <c r="FJN50" s="2181"/>
      <c r="FJO50" s="2236"/>
      <c r="FJP50" s="2237"/>
      <c r="FJQ50" s="2238"/>
      <c r="FJR50" s="2238"/>
      <c r="FJS50" s="2232"/>
      <c r="FJT50" s="2232"/>
      <c r="FJU50" s="2232"/>
      <c r="FJV50" s="2239"/>
      <c r="FJW50" s="2240"/>
      <c r="FJX50" s="2241"/>
      <c r="FJY50" s="2242"/>
      <c r="FJZ50" s="2243"/>
      <c r="FKA50" s="2243"/>
      <c r="FKB50" s="2244"/>
      <c r="FKC50" s="2181"/>
      <c r="FKD50" s="2181"/>
      <c r="FKE50" s="2181"/>
      <c r="FKF50" s="2181"/>
      <c r="FKG50" s="2245"/>
      <c r="FKH50" s="2245"/>
      <c r="FKI50" s="2245"/>
      <c r="FKJ50" s="2245"/>
      <c r="FKK50" s="2245"/>
      <c r="FKL50" s="2245"/>
      <c r="FKM50" s="2245"/>
      <c r="FKN50" s="2245"/>
      <c r="FKO50" s="2245"/>
      <c r="FKP50" s="2245"/>
      <c r="FKQ50" s="2245"/>
      <c r="FKR50" s="2245"/>
      <c r="FKS50" s="2067"/>
      <c r="FKT50" s="2235"/>
      <c r="FKU50" s="2235"/>
      <c r="FKV50" s="2235"/>
      <c r="FKW50" s="2235"/>
      <c r="FKX50" s="2069"/>
      <c r="FKY50" s="2069"/>
      <c r="FKZ50" s="2069"/>
      <c r="FLA50" s="2067"/>
      <c r="FLB50" s="2181"/>
      <c r="FLC50" s="2236"/>
      <c r="FLD50" s="2237"/>
      <c r="FLE50" s="2238"/>
      <c r="FLF50" s="2238"/>
      <c r="FLG50" s="2232"/>
      <c r="FLH50" s="2232"/>
      <c r="FLI50" s="2232"/>
      <c r="FLJ50" s="2239"/>
      <c r="FLK50" s="2240"/>
      <c r="FLL50" s="2241"/>
      <c r="FLM50" s="2242"/>
      <c r="FLN50" s="2243"/>
      <c r="FLO50" s="2243"/>
      <c r="FLP50" s="2244"/>
      <c r="FLQ50" s="2181"/>
      <c r="FLR50" s="2181"/>
      <c r="FLS50" s="2181"/>
      <c r="FLT50" s="2181"/>
      <c r="FLU50" s="2245"/>
      <c r="FLV50" s="2245"/>
      <c r="FLW50" s="2245"/>
      <c r="FLX50" s="2245"/>
      <c r="FLY50" s="2245"/>
      <c r="FLZ50" s="2245"/>
      <c r="FMA50" s="2245"/>
      <c r="FMB50" s="2245"/>
      <c r="FMC50" s="2245"/>
      <c r="FMD50" s="2245"/>
      <c r="FME50" s="2245"/>
      <c r="FMF50" s="2245"/>
      <c r="FMG50" s="2067"/>
      <c r="FMH50" s="2235"/>
      <c r="FMI50" s="2235"/>
      <c r="FMJ50" s="2235"/>
      <c r="FMK50" s="2235"/>
      <c r="FML50" s="2069"/>
      <c r="FMM50" s="2069"/>
      <c r="FMN50" s="2069"/>
      <c r="FMO50" s="2067"/>
      <c r="FMP50" s="2181"/>
      <c r="FMQ50" s="2236"/>
      <c r="FMR50" s="2237"/>
      <c r="FMS50" s="2238"/>
      <c r="FMT50" s="2238"/>
      <c r="FMU50" s="2232"/>
      <c r="FMV50" s="2232"/>
      <c r="FMW50" s="2232"/>
      <c r="FMX50" s="2239"/>
      <c r="FMY50" s="2240"/>
      <c r="FMZ50" s="2241"/>
      <c r="FNA50" s="2242"/>
      <c r="FNB50" s="2243"/>
      <c r="FNC50" s="2243"/>
      <c r="FND50" s="2244"/>
      <c r="FNE50" s="2181"/>
      <c r="FNF50" s="2181"/>
      <c r="FNG50" s="2181"/>
      <c r="FNH50" s="2181"/>
      <c r="FNI50" s="2245"/>
      <c r="FNJ50" s="2245"/>
      <c r="FNK50" s="2245"/>
      <c r="FNL50" s="2245"/>
      <c r="FNM50" s="2245"/>
      <c r="FNN50" s="2245"/>
      <c r="FNO50" s="2245"/>
      <c r="FNP50" s="2245"/>
      <c r="FNQ50" s="2245"/>
      <c r="FNR50" s="2245"/>
      <c r="FNS50" s="2245"/>
      <c r="FNT50" s="2245"/>
      <c r="FNU50" s="2067"/>
      <c r="FNV50" s="2235"/>
      <c r="FNW50" s="2235"/>
      <c r="FNX50" s="2235"/>
      <c r="FNY50" s="2235"/>
      <c r="FNZ50" s="2069"/>
      <c r="FOA50" s="2069"/>
      <c r="FOB50" s="2069"/>
      <c r="FOC50" s="2067"/>
      <c r="FOD50" s="2181"/>
      <c r="FOE50" s="2236"/>
      <c r="FOF50" s="2237"/>
      <c r="FOG50" s="2238"/>
      <c r="FOH50" s="2238"/>
      <c r="FOI50" s="2232"/>
      <c r="FOJ50" s="2232"/>
      <c r="FOK50" s="2232"/>
      <c r="FOL50" s="2239"/>
      <c r="FOM50" s="2240"/>
      <c r="FON50" s="2241"/>
      <c r="FOO50" s="2242"/>
      <c r="FOP50" s="2243"/>
      <c r="FOQ50" s="2243"/>
      <c r="FOR50" s="2244"/>
      <c r="FOS50" s="2181"/>
      <c r="FOT50" s="2181"/>
      <c r="FOU50" s="2181"/>
      <c r="FOV50" s="2181"/>
      <c r="FOW50" s="2245"/>
      <c r="FOX50" s="2245"/>
      <c r="FOY50" s="2245"/>
      <c r="FOZ50" s="2245"/>
      <c r="FPA50" s="2245"/>
      <c r="FPB50" s="2245"/>
      <c r="FPC50" s="2245"/>
      <c r="FPD50" s="2245"/>
      <c r="FPE50" s="2245"/>
      <c r="FPF50" s="2245"/>
      <c r="FPG50" s="2245"/>
      <c r="FPH50" s="2245"/>
      <c r="FPI50" s="2067"/>
      <c r="FPJ50" s="2235"/>
      <c r="FPK50" s="2235"/>
      <c r="FPL50" s="2235"/>
      <c r="FPM50" s="2235"/>
      <c r="FPN50" s="2069"/>
      <c r="FPO50" s="2069"/>
      <c r="FPP50" s="2069"/>
      <c r="FPQ50" s="2067"/>
      <c r="FPR50" s="2181"/>
      <c r="FPS50" s="2236"/>
      <c r="FPT50" s="2237"/>
      <c r="FPU50" s="2238"/>
      <c r="FPV50" s="2238"/>
      <c r="FPW50" s="2232"/>
      <c r="FPX50" s="2232"/>
      <c r="FPY50" s="2232"/>
      <c r="FPZ50" s="2239"/>
      <c r="FQA50" s="2240"/>
      <c r="FQB50" s="2241"/>
      <c r="FQC50" s="2242"/>
      <c r="FQD50" s="2243"/>
      <c r="FQE50" s="2243"/>
      <c r="FQF50" s="2244"/>
      <c r="FQG50" s="2181"/>
      <c r="FQH50" s="2181"/>
      <c r="FQI50" s="2181"/>
      <c r="FQJ50" s="2181"/>
      <c r="FQK50" s="2245"/>
      <c r="FQL50" s="2245"/>
      <c r="FQM50" s="2245"/>
      <c r="FQN50" s="2245"/>
      <c r="FQO50" s="2245"/>
      <c r="FQP50" s="2245"/>
      <c r="FQQ50" s="2245"/>
      <c r="FQR50" s="2245"/>
      <c r="FQS50" s="2245"/>
      <c r="FQT50" s="2245"/>
      <c r="FQU50" s="2245"/>
      <c r="FQV50" s="2245"/>
      <c r="FQW50" s="2067"/>
      <c r="FQX50" s="2235"/>
      <c r="FQY50" s="2235"/>
      <c r="FQZ50" s="2235"/>
      <c r="FRA50" s="2235"/>
      <c r="FRB50" s="2069"/>
      <c r="FRC50" s="2069"/>
      <c r="FRD50" s="2069"/>
      <c r="FRE50" s="2067"/>
      <c r="FRF50" s="2181"/>
      <c r="FRG50" s="2236"/>
      <c r="FRH50" s="2237"/>
      <c r="FRI50" s="2238"/>
      <c r="FRJ50" s="2238"/>
      <c r="FRK50" s="2232"/>
      <c r="FRL50" s="2232"/>
      <c r="FRM50" s="2232"/>
      <c r="FRN50" s="2239"/>
      <c r="FRO50" s="2240"/>
      <c r="FRP50" s="2241"/>
      <c r="FRQ50" s="2242"/>
      <c r="FRR50" s="2243"/>
      <c r="FRS50" s="2243"/>
      <c r="FRT50" s="2244"/>
      <c r="FRU50" s="2181"/>
      <c r="FRV50" s="2181"/>
      <c r="FRW50" s="2181"/>
      <c r="FRX50" s="2181"/>
      <c r="FRY50" s="2245"/>
      <c r="FRZ50" s="2245"/>
      <c r="FSA50" s="2245"/>
      <c r="FSB50" s="2245"/>
      <c r="FSC50" s="2245"/>
      <c r="FSD50" s="2245"/>
      <c r="FSE50" s="2245"/>
      <c r="FSF50" s="2245"/>
      <c r="FSG50" s="2245"/>
      <c r="FSH50" s="2245"/>
      <c r="FSI50" s="2245"/>
      <c r="FSJ50" s="2245"/>
      <c r="FSK50" s="2067"/>
      <c r="FSL50" s="2235"/>
      <c r="FSM50" s="2235"/>
      <c r="FSN50" s="2235"/>
      <c r="FSO50" s="2235"/>
      <c r="FSP50" s="2069"/>
      <c r="FSQ50" s="2069"/>
      <c r="FSR50" s="2069"/>
      <c r="FSS50" s="2067"/>
      <c r="FST50" s="2181"/>
      <c r="FSU50" s="2236"/>
      <c r="FSV50" s="2237"/>
      <c r="FSW50" s="2238"/>
      <c r="FSX50" s="2238"/>
      <c r="FSY50" s="2232"/>
      <c r="FSZ50" s="2232"/>
      <c r="FTA50" s="2232"/>
      <c r="FTB50" s="2239"/>
      <c r="FTC50" s="2240"/>
      <c r="FTD50" s="2241"/>
      <c r="FTE50" s="2242"/>
      <c r="FTF50" s="2243"/>
      <c r="FTG50" s="2243"/>
      <c r="FTH50" s="2244"/>
      <c r="FTI50" s="2181"/>
      <c r="FTJ50" s="2181"/>
      <c r="FTK50" s="2181"/>
      <c r="FTL50" s="2181"/>
      <c r="FTM50" s="2245"/>
      <c r="FTN50" s="2245"/>
      <c r="FTO50" s="2245"/>
      <c r="FTP50" s="2245"/>
      <c r="FTQ50" s="2245"/>
      <c r="FTR50" s="2245"/>
      <c r="FTS50" s="2245"/>
      <c r="FTT50" s="2245"/>
      <c r="FTU50" s="2245"/>
      <c r="FTV50" s="2245"/>
      <c r="FTW50" s="2245"/>
      <c r="FTX50" s="2245"/>
      <c r="FTY50" s="2067"/>
      <c r="FTZ50" s="2235"/>
      <c r="FUA50" s="2235"/>
      <c r="FUB50" s="2235"/>
      <c r="FUC50" s="2235"/>
      <c r="FUD50" s="2069"/>
      <c r="FUE50" s="2069"/>
      <c r="FUF50" s="2069"/>
      <c r="FUG50" s="2067"/>
      <c r="FUH50" s="2181"/>
      <c r="FUI50" s="2236"/>
      <c r="FUJ50" s="2237"/>
      <c r="FUK50" s="2238"/>
      <c r="FUL50" s="2238"/>
      <c r="FUM50" s="2232"/>
      <c r="FUN50" s="2232"/>
      <c r="FUO50" s="2232"/>
      <c r="FUP50" s="2239"/>
      <c r="FUQ50" s="2240"/>
      <c r="FUR50" s="2241"/>
      <c r="FUS50" s="2242"/>
      <c r="FUT50" s="2243"/>
      <c r="FUU50" s="2243"/>
      <c r="FUV50" s="2244"/>
      <c r="FUW50" s="2181"/>
      <c r="FUX50" s="2181"/>
      <c r="FUY50" s="2181"/>
      <c r="FUZ50" s="2181"/>
      <c r="FVA50" s="2245"/>
      <c r="FVB50" s="2245"/>
      <c r="FVC50" s="2245"/>
      <c r="FVD50" s="2245"/>
      <c r="FVE50" s="2245"/>
      <c r="FVF50" s="2245"/>
      <c r="FVG50" s="2245"/>
      <c r="FVH50" s="2245"/>
      <c r="FVI50" s="2245"/>
      <c r="FVJ50" s="2245"/>
      <c r="FVK50" s="2245"/>
      <c r="FVL50" s="2245"/>
      <c r="FVM50" s="2067"/>
      <c r="FVN50" s="2235"/>
      <c r="FVO50" s="2235"/>
      <c r="FVP50" s="2235"/>
      <c r="FVQ50" s="2235"/>
      <c r="FVR50" s="2069"/>
      <c r="FVS50" s="2069"/>
      <c r="FVT50" s="2069"/>
      <c r="FVU50" s="2067"/>
      <c r="FVV50" s="2181"/>
      <c r="FVW50" s="2236"/>
      <c r="FVX50" s="2237"/>
      <c r="FVY50" s="2238"/>
      <c r="FVZ50" s="2238"/>
      <c r="FWA50" s="2232"/>
      <c r="FWB50" s="2232"/>
      <c r="FWC50" s="2232"/>
      <c r="FWD50" s="2239"/>
      <c r="FWE50" s="2240"/>
      <c r="FWF50" s="2241"/>
      <c r="FWG50" s="2242"/>
      <c r="FWH50" s="2243"/>
      <c r="FWI50" s="2243"/>
      <c r="FWJ50" s="2244"/>
      <c r="FWK50" s="2181"/>
      <c r="FWL50" s="2181"/>
      <c r="FWM50" s="2181"/>
      <c r="FWN50" s="2181"/>
      <c r="FWO50" s="2245"/>
      <c r="FWP50" s="2245"/>
      <c r="FWQ50" s="2245"/>
      <c r="FWR50" s="2245"/>
      <c r="FWS50" s="2245"/>
      <c r="FWT50" s="2245"/>
      <c r="FWU50" s="2245"/>
      <c r="FWV50" s="2245"/>
      <c r="FWW50" s="2245"/>
      <c r="FWX50" s="2245"/>
      <c r="FWY50" s="2245"/>
      <c r="FWZ50" s="2245"/>
      <c r="FXA50" s="2067"/>
      <c r="FXB50" s="2235"/>
      <c r="FXC50" s="2235"/>
      <c r="FXD50" s="2235"/>
      <c r="FXE50" s="2235"/>
      <c r="FXF50" s="2069"/>
      <c r="FXG50" s="2069"/>
      <c r="FXH50" s="2069"/>
      <c r="FXI50" s="2067"/>
      <c r="FXJ50" s="2181"/>
      <c r="FXK50" s="2236"/>
      <c r="FXL50" s="2237"/>
      <c r="FXM50" s="2238"/>
      <c r="FXN50" s="2238"/>
      <c r="FXO50" s="2232"/>
      <c r="FXP50" s="2232"/>
      <c r="FXQ50" s="2232"/>
      <c r="FXR50" s="2239"/>
      <c r="FXS50" s="2240"/>
      <c r="FXT50" s="2241"/>
      <c r="FXU50" s="2242"/>
      <c r="FXV50" s="2243"/>
      <c r="FXW50" s="2243"/>
      <c r="FXX50" s="2244"/>
      <c r="FXY50" s="2181"/>
      <c r="FXZ50" s="2181"/>
      <c r="FYA50" s="2181"/>
      <c r="FYB50" s="2181"/>
      <c r="FYC50" s="2245"/>
      <c r="FYD50" s="2245"/>
      <c r="FYE50" s="2245"/>
      <c r="FYF50" s="2245"/>
      <c r="FYG50" s="2245"/>
      <c r="FYH50" s="2245"/>
      <c r="FYI50" s="2245"/>
      <c r="FYJ50" s="2245"/>
      <c r="FYK50" s="2245"/>
      <c r="FYL50" s="2245"/>
      <c r="FYM50" s="2245"/>
      <c r="FYN50" s="2245"/>
      <c r="FYO50" s="2067"/>
      <c r="FYP50" s="2235"/>
      <c r="FYQ50" s="2235"/>
      <c r="FYR50" s="2235"/>
      <c r="FYS50" s="2235"/>
      <c r="FYT50" s="2069"/>
      <c r="FYU50" s="2069"/>
      <c r="FYV50" s="2069"/>
      <c r="FYW50" s="2067"/>
      <c r="FYX50" s="2181"/>
      <c r="FYY50" s="2236"/>
      <c r="FYZ50" s="2237"/>
      <c r="FZA50" s="2238"/>
      <c r="FZB50" s="2238"/>
      <c r="FZC50" s="2232"/>
      <c r="FZD50" s="2232"/>
      <c r="FZE50" s="2232"/>
      <c r="FZF50" s="2239"/>
      <c r="FZG50" s="2240"/>
      <c r="FZH50" s="2241"/>
      <c r="FZI50" s="2242"/>
      <c r="FZJ50" s="2243"/>
      <c r="FZK50" s="2243"/>
      <c r="FZL50" s="2244"/>
      <c r="FZM50" s="2181"/>
      <c r="FZN50" s="2181"/>
      <c r="FZO50" s="2181"/>
      <c r="FZP50" s="2181"/>
      <c r="FZQ50" s="2245"/>
      <c r="FZR50" s="2245"/>
      <c r="FZS50" s="2245"/>
      <c r="FZT50" s="2245"/>
      <c r="FZU50" s="2245"/>
      <c r="FZV50" s="2245"/>
      <c r="FZW50" s="2245"/>
      <c r="FZX50" s="2245"/>
      <c r="FZY50" s="2245"/>
      <c r="FZZ50" s="2245"/>
      <c r="GAA50" s="2245"/>
      <c r="GAB50" s="2245"/>
      <c r="GAC50" s="2067"/>
      <c r="GAD50" s="2235"/>
      <c r="GAE50" s="2235"/>
      <c r="GAF50" s="2235"/>
      <c r="GAG50" s="2235"/>
      <c r="GAH50" s="2069"/>
      <c r="GAI50" s="2069"/>
      <c r="GAJ50" s="2069"/>
      <c r="GAK50" s="2067"/>
      <c r="GAL50" s="2181"/>
      <c r="GAM50" s="2236"/>
      <c r="GAN50" s="2237"/>
      <c r="GAO50" s="2238"/>
      <c r="GAP50" s="2238"/>
      <c r="GAQ50" s="2232"/>
      <c r="GAR50" s="2232"/>
      <c r="GAS50" s="2232"/>
      <c r="GAT50" s="2239"/>
      <c r="GAU50" s="2240"/>
      <c r="GAV50" s="2241"/>
      <c r="GAW50" s="2242"/>
      <c r="GAX50" s="2243"/>
      <c r="GAY50" s="2243"/>
      <c r="GAZ50" s="2244"/>
      <c r="GBA50" s="2181"/>
      <c r="GBB50" s="2181"/>
      <c r="GBC50" s="2181"/>
      <c r="GBD50" s="2181"/>
      <c r="GBE50" s="2245"/>
      <c r="GBF50" s="2245"/>
      <c r="GBG50" s="2245"/>
      <c r="GBH50" s="2245"/>
      <c r="GBI50" s="2245"/>
      <c r="GBJ50" s="2245"/>
      <c r="GBK50" s="2245"/>
      <c r="GBL50" s="2245"/>
      <c r="GBM50" s="2245"/>
      <c r="GBN50" s="2245"/>
      <c r="GBO50" s="2245"/>
      <c r="GBP50" s="2245"/>
      <c r="GBQ50" s="2067"/>
      <c r="GBR50" s="2235"/>
      <c r="GBS50" s="2235"/>
      <c r="GBT50" s="2235"/>
      <c r="GBU50" s="2235"/>
      <c r="GBV50" s="2069"/>
      <c r="GBW50" s="2069"/>
      <c r="GBX50" s="2069"/>
      <c r="GBY50" s="2067"/>
      <c r="GBZ50" s="2181"/>
      <c r="GCA50" s="2236"/>
      <c r="GCB50" s="2237"/>
      <c r="GCC50" s="2238"/>
      <c r="GCD50" s="2238"/>
      <c r="GCE50" s="2232"/>
      <c r="GCF50" s="2232"/>
      <c r="GCG50" s="2232"/>
      <c r="GCH50" s="2239"/>
      <c r="GCI50" s="2240"/>
      <c r="GCJ50" s="2241"/>
      <c r="GCK50" s="2242"/>
      <c r="GCL50" s="2243"/>
      <c r="GCM50" s="2243"/>
      <c r="GCN50" s="2244"/>
      <c r="GCO50" s="2181"/>
      <c r="GCP50" s="2181"/>
      <c r="GCQ50" s="2181"/>
      <c r="GCR50" s="2181"/>
      <c r="GCS50" s="2245"/>
      <c r="GCT50" s="2245"/>
      <c r="GCU50" s="2245"/>
      <c r="GCV50" s="2245"/>
      <c r="GCW50" s="2245"/>
      <c r="GCX50" s="2245"/>
      <c r="GCY50" s="2245"/>
      <c r="GCZ50" s="2245"/>
      <c r="GDA50" s="2245"/>
      <c r="GDB50" s="2245"/>
      <c r="GDC50" s="2245"/>
      <c r="GDD50" s="2245"/>
      <c r="GDE50" s="2067"/>
      <c r="GDF50" s="2235"/>
      <c r="GDG50" s="2235"/>
      <c r="GDH50" s="2235"/>
      <c r="GDI50" s="2235"/>
      <c r="GDJ50" s="2069"/>
      <c r="GDK50" s="2069"/>
      <c r="GDL50" s="2069"/>
      <c r="GDM50" s="2067"/>
      <c r="GDN50" s="2181"/>
      <c r="GDO50" s="2236"/>
      <c r="GDP50" s="2237"/>
      <c r="GDQ50" s="2238"/>
      <c r="GDR50" s="2238"/>
      <c r="GDS50" s="2232"/>
      <c r="GDT50" s="2232"/>
      <c r="GDU50" s="2232"/>
      <c r="GDV50" s="2239"/>
      <c r="GDW50" s="2240"/>
      <c r="GDX50" s="2241"/>
      <c r="GDY50" s="2242"/>
      <c r="GDZ50" s="2243"/>
      <c r="GEA50" s="2243"/>
      <c r="GEB50" s="2244"/>
      <c r="GEC50" s="2181"/>
      <c r="GED50" s="2181"/>
      <c r="GEE50" s="2181"/>
      <c r="GEF50" s="2181"/>
      <c r="GEG50" s="2245"/>
      <c r="GEH50" s="2245"/>
      <c r="GEI50" s="2245"/>
      <c r="GEJ50" s="2245"/>
      <c r="GEK50" s="2245"/>
      <c r="GEL50" s="2245"/>
      <c r="GEM50" s="2245"/>
      <c r="GEN50" s="2245"/>
      <c r="GEO50" s="2245"/>
      <c r="GEP50" s="2245"/>
      <c r="GEQ50" s="2245"/>
      <c r="GER50" s="2245"/>
      <c r="GES50" s="2067"/>
      <c r="GET50" s="2235"/>
      <c r="GEU50" s="2235"/>
      <c r="GEV50" s="2235"/>
      <c r="GEW50" s="2235"/>
      <c r="GEX50" s="2069"/>
      <c r="GEY50" s="2069"/>
      <c r="GEZ50" s="2069"/>
      <c r="GFA50" s="2067"/>
      <c r="GFB50" s="2181"/>
      <c r="GFC50" s="2236"/>
      <c r="GFD50" s="2237"/>
      <c r="GFE50" s="2238"/>
      <c r="GFF50" s="2238"/>
      <c r="GFG50" s="2232"/>
      <c r="GFH50" s="2232"/>
      <c r="GFI50" s="2232"/>
      <c r="GFJ50" s="2239"/>
      <c r="GFK50" s="2240"/>
      <c r="GFL50" s="2241"/>
      <c r="GFM50" s="2242"/>
      <c r="GFN50" s="2243"/>
      <c r="GFO50" s="2243"/>
      <c r="GFP50" s="2244"/>
      <c r="GFQ50" s="2181"/>
      <c r="GFR50" s="2181"/>
      <c r="GFS50" s="2181"/>
      <c r="GFT50" s="2181"/>
      <c r="GFU50" s="2245"/>
      <c r="GFV50" s="2245"/>
      <c r="GFW50" s="2245"/>
      <c r="GFX50" s="2245"/>
      <c r="GFY50" s="2245"/>
      <c r="GFZ50" s="2245"/>
      <c r="GGA50" s="2245"/>
      <c r="GGB50" s="2245"/>
      <c r="GGC50" s="2245"/>
      <c r="GGD50" s="2245"/>
      <c r="GGE50" s="2245"/>
      <c r="GGF50" s="2245"/>
      <c r="GGG50" s="2067"/>
      <c r="GGH50" s="2235"/>
      <c r="GGI50" s="2235"/>
      <c r="GGJ50" s="2235"/>
      <c r="GGK50" s="2235"/>
      <c r="GGL50" s="2069"/>
      <c r="GGM50" s="2069"/>
      <c r="GGN50" s="2069"/>
      <c r="GGO50" s="2067"/>
      <c r="GGP50" s="2181"/>
      <c r="GGQ50" s="2236"/>
      <c r="GGR50" s="2237"/>
      <c r="GGS50" s="2238"/>
      <c r="GGT50" s="2238"/>
      <c r="GGU50" s="2232"/>
      <c r="GGV50" s="2232"/>
      <c r="GGW50" s="2232"/>
      <c r="GGX50" s="2239"/>
      <c r="GGY50" s="2240"/>
      <c r="GGZ50" s="2241"/>
      <c r="GHA50" s="2242"/>
      <c r="GHB50" s="2243"/>
      <c r="GHC50" s="2243"/>
      <c r="GHD50" s="2244"/>
      <c r="GHE50" s="2181"/>
      <c r="GHF50" s="2181"/>
      <c r="GHG50" s="2181"/>
      <c r="GHH50" s="2181"/>
      <c r="GHI50" s="2245"/>
      <c r="GHJ50" s="2245"/>
      <c r="GHK50" s="2245"/>
      <c r="GHL50" s="2245"/>
      <c r="GHM50" s="2245"/>
      <c r="GHN50" s="2245"/>
      <c r="GHO50" s="2245"/>
      <c r="GHP50" s="2245"/>
      <c r="GHQ50" s="2245"/>
      <c r="GHR50" s="2245"/>
      <c r="GHS50" s="2245"/>
      <c r="GHT50" s="2245"/>
      <c r="GHU50" s="2067"/>
      <c r="GHV50" s="2235"/>
      <c r="GHW50" s="2235"/>
      <c r="GHX50" s="2235"/>
      <c r="GHY50" s="2235"/>
      <c r="GHZ50" s="2069"/>
      <c r="GIA50" s="2069"/>
      <c r="GIB50" s="2069"/>
      <c r="GIC50" s="2067"/>
      <c r="GID50" s="2181"/>
      <c r="GIE50" s="2236"/>
      <c r="GIF50" s="2237"/>
      <c r="GIG50" s="2238"/>
      <c r="GIH50" s="2238"/>
      <c r="GII50" s="2232"/>
      <c r="GIJ50" s="2232"/>
      <c r="GIK50" s="2232"/>
      <c r="GIL50" s="2239"/>
      <c r="GIM50" s="2240"/>
      <c r="GIN50" s="2241"/>
      <c r="GIO50" s="2242"/>
      <c r="GIP50" s="2243"/>
      <c r="GIQ50" s="2243"/>
      <c r="GIR50" s="2244"/>
      <c r="GIS50" s="2181"/>
      <c r="GIT50" s="2181"/>
      <c r="GIU50" s="2181"/>
      <c r="GIV50" s="2181"/>
      <c r="GIW50" s="2245"/>
      <c r="GIX50" s="2245"/>
      <c r="GIY50" s="2245"/>
      <c r="GIZ50" s="2245"/>
      <c r="GJA50" s="2245"/>
      <c r="GJB50" s="2245"/>
      <c r="GJC50" s="2245"/>
      <c r="GJD50" s="2245"/>
      <c r="GJE50" s="2245"/>
      <c r="GJF50" s="2245"/>
      <c r="GJG50" s="2245"/>
      <c r="GJH50" s="2245"/>
      <c r="GJI50" s="2067"/>
      <c r="GJJ50" s="2235"/>
      <c r="GJK50" s="2235"/>
      <c r="GJL50" s="2235"/>
      <c r="GJM50" s="2235"/>
      <c r="GJN50" s="2069"/>
      <c r="GJO50" s="2069"/>
      <c r="GJP50" s="2069"/>
      <c r="GJQ50" s="2067"/>
      <c r="GJR50" s="2181"/>
      <c r="GJS50" s="2236"/>
      <c r="GJT50" s="2237"/>
      <c r="GJU50" s="2238"/>
      <c r="GJV50" s="2238"/>
      <c r="GJW50" s="2232"/>
      <c r="GJX50" s="2232"/>
      <c r="GJY50" s="2232"/>
      <c r="GJZ50" s="2239"/>
      <c r="GKA50" s="2240"/>
      <c r="GKB50" s="2241"/>
      <c r="GKC50" s="2242"/>
      <c r="GKD50" s="2243"/>
      <c r="GKE50" s="2243"/>
      <c r="GKF50" s="2244"/>
      <c r="GKG50" s="2181"/>
      <c r="GKH50" s="2181"/>
      <c r="GKI50" s="2181"/>
      <c r="GKJ50" s="2181"/>
      <c r="GKK50" s="2245"/>
      <c r="GKL50" s="2245"/>
      <c r="GKM50" s="2245"/>
      <c r="GKN50" s="2245"/>
      <c r="GKO50" s="2245"/>
      <c r="GKP50" s="2245"/>
      <c r="GKQ50" s="2245"/>
      <c r="GKR50" s="2245"/>
      <c r="GKS50" s="2245"/>
      <c r="GKT50" s="2245"/>
      <c r="GKU50" s="2245"/>
      <c r="GKV50" s="2245"/>
      <c r="GKW50" s="2067"/>
      <c r="GKX50" s="2235"/>
      <c r="GKY50" s="2235"/>
      <c r="GKZ50" s="2235"/>
      <c r="GLA50" s="2235"/>
      <c r="GLB50" s="2069"/>
      <c r="GLC50" s="2069"/>
      <c r="GLD50" s="2069"/>
      <c r="GLE50" s="2067"/>
      <c r="GLF50" s="2181"/>
      <c r="GLG50" s="2236"/>
      <c r="GLH50" s="2237"/>
      <c r="GLI50" s="2238"/>
      <c r="GLJ50" s="2238"/>
      <c r="GLK50" s="2232"/>
      <c r="GLL50" s="2232"/>
      <c r="GLM50" s="2232"/>
      <c r="GLN50" s="2239"/>
      <c r="GLO50" s="2240"/>
      <c r="GLP50" s="2241"/>
      <c r="GLQ50" s="2242"/>
      <c r="GLR50" s="2243"/>
      <c r="GLS50" s="2243"/>
      <c r="GLT50" s="2244"/>
      <c r="GLU50" s="2181"/>
      <c r="GLV50" s="2181"/>
      <c r="GLW50" s="2181"/>
      <c r="GLX50" s="2181"/>
      <c r="GLY50" s="2245"/>
      <c r="GLZ50" s="2245"/>
      <c r="GMA50" s="2245"/>
      <c r="GMB50" s="2245"/>
      <c r="GMC50" s="2245"/>
      <c r="GMD50" s="2245"/>
      <c r="GME50" s="2245"/>
      <c r="GMF50" s="2245"/>
      <c r="GMG50" s="2245"/>
      <c r="GMH50" s="2245"/>
      <c r="GMI50" s="2245"/>
      <c r="GMJ50" s="2245"/>
      <c r="GMK50" s="2067"/>
      <c r="GML50" s="2235"/>
      <c r="GMM50" s="2235"/>
      <c r="GMN50" s="2235"/>
      <c r="GMO50" s="2235"/>
      <c r="GMP50" s="2069"/>
      <c r="GMQ50" s="2069"/>
      <c r="GMR50" s="2069"/>
      <c r="GMS50" s="2067"/>
      <c r="GMT50" s="2181"/>
      <c r="GMU50" s="2236"/>
      <c r="GMV50" s="2237"/>
      <c r="GMW50" s="2238"/>
      <c r="GMX50" s="2238"/>
      <c r="GMY50" s="2232"/>
      <c r="GMZ50" s="2232"/>
      <c r="GNA50" s="2232"/>
      <c r="GNB50" s="2239"/>
      <c r="GNC50" s="2240"/>
      <c r="GND50" s="2241"/>
      <c r="GNE50" s="2242"/>
      <c r="GNF50" s="2243"/>
      <c r="GNG50" s="2243"/>
      <c r="GNH50" s="2244"/>
      <c r="GNI50" s="2181"/>
      <c r="GNJ50" s="2181"/>
      <c r="GNK50" s="2181"/>
      <c r="GNL50" s="2181"/>
      <c r="GNM50" s="2245"/>
      <c r="GNN50" s="2245"/>
      <c r="GNO50" s="2245"/>
      <c r="GNP50" s="2245"/>
      <c r="GNQ50" s="2245"/>
      <c r="GNR50" s="2245"/>
      <c r="GNS50" s="2245"/>
      <c r="GNT50" s="2245"/>
      <c r="GNU50" s="2245"/>
      <c r="GNV50" s="2245"/>
      <c r="GNW50" s="2245"/>
      <c r="GNX50" s="2245"/>
      <c r="GNY50" s="2067"/>
      <c r="GNZ50" s="2235"/>
      <c r="GOA50" s="2235"/>
      <c r="GOB50" s="2235"/>
      <c r="GOC50" s="2235"/>
      <c r="GOD50" s="2069"/>
      <c r="GOE50" s="2069"/>
      <c r="GOF50" s="2069"/>
      <c r="GOG50" s="2067"/>
      <c r="GOH50" s="2181"/>
      <c r="GOI50" s="2236"/>
      <c r="GOJ50" s="2237"/>
      <c r="GOK50" s="2238"/>
      <c r="GOL50" s="2238"/>
      <c r="GOM50" s="2232"/>
      <c r="GON50" s="2232"/>
      <c r="GOO50" s="2232"/>
      <c r="GOP50" s="2239"/>
      <c r="GOQ50" s="2240"/>
      <c r="GOR50" s="2241"/>
      <c r="GOS50" s="2242"/>
      <c r="GOT50" s="2243"/>
      <c r="GOU50" s="2243"/>
      <c r="GOV50" s="2244"/>
      <c r="GOW50" s="2181"/>
      <c r="GOX50" s="2181"/>
      <c r="GOY50" s="2181"/>
      <c r="GOZ50" s="2181"/>
      <c r="GPA50" s="2245"/>
      <c r="GPB50" s="2245"/>
      <c r="GPC50" s="2245"/>
      <c r="GPD50" s="2245"/>
      <c r="GPE50" s="2245"/>
      <c r="GPF50" s="2245"/>
      <c r="GPG50" s="2245"/>
      <c r="GPH50" s="2245"/>
      <c r="GPI50" s="2245"/>
      <c r="GPJ50" s="2245"/>
      <c r="GPK50" s="2245"/>
      <c r="GPL50" s="2245"/>
      <c r="GPM50" s="2067"/>
      <c r="GPN50" s="2235"/>
      <c r="GPO50" s="2235"/>
      <c r="GPP50" s="2235"/>
      <c r="GPQ50" s="2235"/>
      <c r="GPR50" s="2069"/>
      <c r="GPS50" s="2069"/>
      <c r="GPT50" s="2069"/>
      <c r="GPU50" s="2067"/>
      <c r="GPV50" s="2181"/>
      <c r="GPW50" s="2236"/>
      <c r="GPX50" s="2237"/>
      <c r="GPY50" s="2238"/>
      <c r="GPZ50" s="2238"/>
      <c r="GQA50" s="2232"/>
      <c r="GQB50" s="2232"/>
      <c r="GQC50" s="2232"/>
      <c r="GQD50" s="2239"/>
      <c r="GQE50" s="2240"/>
      <c r="GQF50" s="2241"/>
      <c r="GQG50" s="2242"/>
      <c r="GQH50" s="2243"/>
      <c r="GQI50" s="2243"/>
      <c r="GQJ50" s="2244"/>
      <c r="GQK50" s="2181"/>
      <c r="GQL50" s="2181"/>
      <c r="GQM50" s="2181"/>
      <c r="GQN50" s="2181"/>
      <c r="GQO50" s="2245"/>
      <c r="GQP50" s="2245"/>
      <c r="GQQ50" s="2245"/>
      <c r="GQR50" s="2245"/>
      <c r="GQS50" s="2245"/>
      <c r="GQT50" s="2245"/>
      <c r="GQU50" s="2245"/>
      <c r="GQV50" s="2245"/>
      <c r="GQW50" s="2245"/>
      <c r="GQX50" s="2245"/>
      <c r="GQY50" s="2245"/>
      <c r="GQZ50" s="2245"/>
      <c r="GRA50" s="2067"/>
      <c r="GRB50" s="2235"/>
      <c r="GRC50" s="2235"/>
      <c r="GRD50" s="2235"/>
      <c r="GRE50" s="2235"/>
      <c r="GRF50" s="2069"/>
      <c r="GRG50" s="2069"/>
      <c r="GRH50" s="2069"/>
      <c r="GRI50" s="2067"/>
      <c r="GRJ50" s="2181"/>
      <c r="GRK50" s="2236"/>
      <c r="GRL50" s="2237"/>
      <c r="GRM50" s="2238"/>
      <c r="GRN50" s="2238"/>
      <c r="GRO50" s="2232"/>
      <c r="GRP50" s="2232"/>
      <c r="GRQ50" s="2232"/>
      <c r="GRR50" s="2239"/>
      <c r="GRS50" s="2240"/>
      <c r="GRT50" s="2241"/>
      <c r="GRU50" s="2242"/>
      <c r="GRV50" s="2243"/>
      <c r="GRW50" s="2243"/>
      <c r="GRX50" s="2244"/>
      <c r="GRY50" s="2181"/>
      <c r="GRZ50" s="2181"/>
      <c r="GSA50" s="2181"/>
      <c r="GSB50" s="2181"/>
      <c r="GSC50" s="2245"/>
      <c r="GSD50" s="2245"/>
      <c r="GSE50" s="2245"/>
      <c r="GSF50" s="2245"/>
      <c r="GSG50" s="2245"/>
      <c r="GSH50" s="2245"/>
      <c r="GSI50" s="2245"/>
      <c r="GSJ50" s="2245"/>
      <c r="GSK50" s="2245"/>
      <c r="GSL50" s="2245"/>
      <c r="GSM50" s="2245"/>
      <c r="GSN50" s="2245"/>
      <c r="GSO50" s="2067"/>
      <c r="GSP50" s="2235"/>
      <c r="GSQ50" s="2235"/>
      <c r="GSR50" s="2235"/>
      <c r="GSS50" s="2235"/>
      <c r="GST50" s="2069"/>
      <c r="GSU50" s="2069"/>
      <c r="GSV50" s="2069"/>
      <c r="GSW50" s="2067"/>
      <c r="GSX50" s="2181"/>
      <c r="GSY50" s="2236"/>
      <c r="GSZ50" s="2237"/>
      <c r="GTA50" s="2238"/>
      <c r="GTB50" s="2238"/>
      <c r="GTC50" s="2232"/>
      <c r="GTD50" s="2232"/>
      <c r="GTE50" s="2232"/>
      <c r="GTF50" s="2239"/>
      <c r="GTG50" s="2240"/>
      <c r="GTH50" s="2241"/>
      <c r="GTI50" s="2242"/>
      <c r="GTJ50" s="2243"/>
      <c r="GTK50" s="2243"/>
      <c r="GTL50" s="2244"/>
      <c r="GTM50" s="2181"/>
      <c r="GTN50" s="2181"/>
      <c r="GTO50" s="2181"/>
      <c r="GTP50" s="2181"/>
      <c r="GTQ50" s="2245"/>
      <c r="GTR50" s="2245"/>
      <c r="GTS50" s="2245"/>
      <c r="GTT50" s="2245"/>
      <c r="GTU50" s="2245"/>
      <c r="GTV50" s="2245"/>
      <c r="GTW50" s="2245"/>
      <c r="GTX50" s="2245"/>
      <c r="GTY50" s="2245"/>
      <c r="GTZ50" s="2245"/>
      <c r="GUA50" s="2245"/>
      <c r="GUB50" s="2245"/>
      <c r="GUC50" s="2067"/>
      <c r="GUD50" s="2235"/>
      <c r="GUE50" s="2235"/>
      <c r="GUF50" s="2235"/>
      <c r="GUG50" s="2235"/>
      <c r="GUH50" s="2069"/>
      <c r="GUI50" s="2069"/>
      <c r="GUJ50" s="2069"/>
      <c r="GUK50" s="2067"/>
      <c r="GUL50" s="2181"/>
      <c r="GUM50" s="2236"/>
      <c r="GUN50" s="2237"/>
      <c r="GUO50" s="2238"/>
      <c r="GUP50" s="2238"/>
      <c r="GUQ50" s="2232"/>
      <c r="GUR50" s="2232"/>
      <c r="GUS50" s="2232"/>
      <c r="GUT50" s="2239"/>
      <c r="GUU50" s="2240"/>
      <c r="GUV50" s="2241"/>
      <c r="GUW50" s="2242"/>
      <c r="GUX50" s="2243"/>
      <c r="GUY50" s="2243"/>
      <c r="GUZ50" s="2244"/>
      <c r="GVA50" s="2181"/>
      <c r="GVB50" s="2181"/>
      <c r="GVC50" s="2181"/>
      <c r="GVD50" s="2181"/>
      <c r="GVE50" s="2245"/>
      <c r="GVF50" s="2245"/>
      <c r="GVG50" s="2245"/>
      <c r="GVH50" s="2245"/>
      <c r="GVI50" s="2245"/>
      <c r="GVJ50" s="2245"/>
      <c r="GVK50" s="2245"/>
      <c r="GVL50" s="2245"/>
      <c r="GVM50" s="2245"/>
      <c r="GVN50" s="2245"/>
      <c r="GVO50" s="2245"/>
      <c r="GVP50" s="2245"/>
      <c r="GVQ50" s="2067"/>
      <c r="GVR50" s="2235"/>
      <c r="GVS50" s="2235"/>
      <c r="GVT50" s="2235"/>
      <c r="GVU50" s="2235"/>
      <c r="GVV50" s="2069"/>
      <c r="GVW50" s="2069"/>
      <c r="GVX50" s="2069"/>
      <c r="GVY50" s="2067"/>
      <c r="GVZ50" s="2181"/>
      <c r="GWA50" s="2236"/>
      <c r="GWB50" s="2237"/>
      <c r="GWC50" s="2238"/>
      <c r="GWD50" s="2238"/>
      <c r="GWE50" s="2232"/>
      <c r="GWF50" s="2232"/>
      <c r="GWG50" s="2232"/>
      <c r="GWH50" s="2239"/>
      <c r="GWI50" s="2240"/>
      <c r="GWJ50" s="2241"/>
      <c r="GWK50" s="2242"/>
      <c r="GWL50" s="2243"/>
      <c r="GWM50" s="2243"/>
      <c r="GWN50" s="2244"/>
      <c r="GWO50" s="2181"/>
      <c r="GWP50" s="2181"/>
      <c r="GWQ50" s="2181"/>
      <c r="GWR50" s="2181"/>
      <c r="GWS50" s="2245"/>
      <c r="GWT50" s="2245"/>
      <c r="GWU50" s="2245"/>
      <c r="GWV50" s="2245"/>
      <c r="GWW50" s="2245"/>
      <c r="GWX50" s="2245"/>
      <c r="GWY50" s="2245"/>
      <c r="GWZ50" s="2245"/>
      <c r="GXA50" s="2245"/>
      <c r="GXB50" s="2245"/>
      <c r="GXC50" s="2245"/>
      <c r="GXD50" s="2245"/>
      <c r="GXE50" s="2067"/>
      <c r="GXF50" s="2235"/>
      <c r="GXG50" s="2235"/>
      <c r="GXH50" s="2235"/>
      <c r="GXI50" s="2235"/>
      <c r="GXJ50" s="2069"/>
      <c r="GXK50" s="2069"/>
      <c r="GXL50" s="2069"/>
      <c r="GXM50" s="2067"/>
      <c r="GXN50" s="2181"/>
      <c r="GXO50" s="2236"/>
      <c r="GXP50" s="2237"/>
      <c r="GXQ50" s="2238"/>
      <c r="GXR50" s="2238"/>
      <c r="GXS50" s="2232"/>
      <c r="GXT50" s="2232"/>
      <c r="GXU50" s="2232"/>
      <c r="GXV50" s="2239"/>
      <c r="GXW50" s="2240"/>
      <c r="GXX50" s="2241"/>
      <c r="GXY50" s="2242"/>
      <c r="GXZ50" s="2243"/>
      <c r="GYA50" s="2243"/>
      <c r="GYB50" s="2244"/>
      <c r="GYC50" s="2181"/>
      <c r="GYD50" s="2181"/>
      <c r="GYE50" s="2181"/>
      <c r="GYF50" s="2181"/>
      <c r="GYG50" s="2245"/>
      <c r="GYH50" s="2245"/>
      <c r="GYI50" s="2245"/>
      <c r="GYJ50" s="2245"/>
      <c r="GYK50" s="2245"/>
      <c r="GYL50" s="2245"/>
      <c r="GYM50" s="2245"/>
      <c r="GYN50" s="2245"/>
      <c r="GYO50" s="2245"/>
      <c r="GYP50" s="2245"/>
      <c r="GYQ50" s="2245"/>
      <c r="GYR50" s="2245"/>
      <c r="GYS50" s="2067"/>
      <c r="GYT50" s="2235"/>
      <c r="GYU50" s="2235"/>
      <c r="GYV50" s="2235"/>
      <c r="GYW50" s="2235"/>
      <c r="GYX50" s="2069"/>
      <c r="GYY50" s="2069"/>
      <c r="GYZ50" s="2069"/>
      <c r="GZA50" s="2067"/>
      <c r="GZB50" s="2181"/>
      <c r="GZC50" s="2236"/>
      <c r="GZD50" s="2237"/>
      <c r="GZE50" s="2238"/>
      <c r="GZF50" s="2238"/>
      <c r="GZG50" s="2232"/>
      <c r="GZH50" s="2232"/>
      <c r="GZI50" s="2232"/>
      <c r="GZJ50" s="2239"/>
      <c r="GZK50" s="2240"/>
      <c r="GZL50" s="2241"/>
      <c r="GZM50" s="2242"/>
      <c r="GZN50" s="2243"/>
      <c r="GZO50" s="2243"/>
      <c r="GZP50" s="2244"/>
      <c r="GZQ50" s="2181"/>
      <c r="GZR50" s="2181"/>
      <c r="GZS50" s="2181"/>
      <c r="GZT50" s="2181"/>
      <c r="GZU50" s="2245"/>
      <c r="GZV50" s="2245"/>
      <c r="GZW50" s="2245"/>
      <c r="GZX50" s="2245"/>
      <c r="GZY50" s="2245"/>
      <c r="GZZ50" s="2245"/>
      <c r="HAA50" s="2245"/>
      <c r="HAB50" s="2245"/>
      <c r="HAC50" s="2245"/>
      <c r="HAD50" s="2245"/>
      <c r="HAE50" s="2245"/>
      <c r="HAF50" s="2245"/>
      <c r="HAG50" s="2067"/>
      <c r="HAH50" s="2235"/>
      <c r="HAI50" s="2235"/>
      <c r="HAJ50" s="2235"/>
      <c r="HAK50" s="2235"/>
      <c r="HAL50" s="2069"/>
      <c r="HAM50" s="2069"/>
      <c r="HAN50" s="2069"/>
      <c r="HAO50" s="2067"/>
      <c r="HAP50" s="2181"/>
      <c r="HAQ50" s="2236"/>
      <c r="HAR50" s="2237"/>
      <c r="HAS50" s="2238"/>
      <c r="HAT50" s="2238"/>
      <c r="HAU50" s="2232"/>
      <c r="HAV50" s="2232"/>
      <c r="HAW50" s="2232"/>
      <c r="HAX50" s="2239"/>
      <c r="HAY50" s="2240"/>
      <c r="HAZ50" s="2241"/>
      <c r="HBA50" s="2242"/>
      <c r="HBB50" s="2243"/>
      <c r="HBC50" s="2243"/>
      <c r="HBD50" s="2244"/>
      <c r="HBE50" s="2181"/>
      <c r="HBF50" s="2181"/>
      <c r="HBG50" s="2181"/>
      <c r="HBH50" s="2181"/>
      <c r="HBI50" s="2245"/>
      <c r="HBJ50" s="2245"/>
      <c r="HBK50" s="2245"/>
      <c r="HBL50" s="2245"/>
      <c r="HBM50" s="2245"/>
      <c r="HBN50" s="2245"/>
      <c r="HBO50" s="2245"/>
      <c r="HBP50" s="2245"/>
      <c r="HBQ50" s="2245"/>
      <c r="HBR50" s="2245"/>
      <c r="HBS50" s="2245"/>
      <c r="HBT50" s="2245"/>
      <c r="HBU50" s="2067"/>
      <c r="HBV50" s="2235"/>
      <c r="HBW50" s="2235"/>
      <c r="HBX50" s="2235"/>
      <c r="HBY50" s="2235"/>
      <c r="HBZ50" s="2069"/>
      <c r="HCA50" s="2069"/>
      <c r="HCB50" s="2069"/>
      <c r="HCC50" s="2067"/>
      <c r="HCD50" s="2181"/>
      <c r="HCE50" s="2236"/>
      <c r="HCF50" s="2237"/>
      <c r="HCG50" s="2238"/>
      <c r="HCH50" s="2238"/>
      <c r="HCI50" s="2232"/>
      <c r="HCJ50" s="2232"/>
      <c r="HCK50" s="2232"/>
      <c r="HCL50" s="2239"/>
      <c r="HCM50" s="2240"/>
      <c r="HCN50" s="2241"/>
      <c r="HCO50" s="2242"/>
      <c r="HCP50" s="2243"/>
      <c r="HCQ50" s="2243"/>
      <c r="HCR50" s="2244"/>
      <c r="HCS50" s="2181"/>
      <c r="HCT50" s="2181"/>
      <c r="HCU50" s="2181"/>
      <c r="HCV50" s="2181"/>
      <c r="HCW50" s="2245"/>
      <c r="HCX50" s="2245"/>
      <c r="HCY50" s="2245"/>
      <c r="HCZ50" s="2245"/>
      <c r="HDA50" s="2245"/>
      <c r="HDB50" s="2245"/>
      <c r="HDC50" s="2245"/>
      <c r="HDD50" s="2245"/>
      <c r="HDE50" s="2245"/>
      <c r="HDF50" s="2245"/>
      <c r="HDG50" s="2245"/>
      <c r="HDH50" s="2245"/>
      <c r="HDI50" s="2067"/>
      <c r="HDJ50" s="2235"/>
      <c r="HDK50" s="2235"/>
      <c r="HDL50" s="2235"/>
      <c r="HDM50" s="2235"/>
      <c r="HDN50" s="2069"/>
      <c r="HDO50" s="2069"/>
      <c r="HDP50" s="2069"/>
      <c r="HDQ50" s="2067"/>
      <c r="HDR50" s="2181"/>
      <c r="HDS50" s="2236"/>
      <c r="HDT50" s="2237"/>
      <c r="HDU50" s="2238"/>
      <c r="HDV50" s="2238"/>
      <c r="HDW50" s="2232"/>
      <c r="HDX50" s="2232"/>
      <c r="HDY50" s="2232"/>
      <c r="HDZ50" s="2239"/>
      <c r="HEA50" s="2240"/>
      <c r="HEB50" s="2241"/>
      <c r="HEC50" s="2242"/>
      <c r="HED50" s="2243"/>
      <c r="HEE50" s="2243"/>
      <c r="HEF50" s="2244"/>
      <c r="HEG50" s="2181"/>
      <c r="HEH50" s="2181"/>
      <c r="HEI50" s="2181"/>
      <c r="HEJ50" s="2181"/>
      <c r="HEK50" s="2245"/>
      <c r="HEL50" s="2245"/>
      <c r="HEM50" s="2245"/>
      <c r="HEN50" s="2245"/>
      <c r="HEO50" s="2245"/>
      <c r="HEP50" s="2245"/>
      <c r="HEQ50" s="2245"/>
      <c r="HER50" s="2245"/>
      <c r="HES50" s="2245"/>
      <c r="HET50" s="2245"/>
      <c r="HEU50" s="2245"/>
      <c r="HEV50" s="2245"/>
      <c r="HEW50" s="2067"/>
      <c r="HEX50" s="2235"/>
      <c r="HEY50" s="2235"/>
      <c r="HEZ50" s="2235"/>
      <c r="HFA50" s="2235"/>
      <c r="HFB50" s="2069"/>
      <c r="HFC50" s="2069"/>
      <c r="HFD50" s="2069"/>
      <c r="HFE50" s="2067"/>
      <c r="HFF50" s="2181"/>
      <c r="HFG50" s="2236"/>
      <c r="HFH50" s="2237"/>
      <c r="HFI50" s="2238"/>
      <c r="HFJ50" s="2238"/>
      <c r="HFK50" s="2232"/>
      <c r="HFL50" s="2232"/>
      <c r="HFM50" s="2232"/>
      <c r="HFN50" s="2239"/>
      <c r="HFO50" s="2240"/>
      <c r="HFP50" s="2241"/>
      <c r="HFQ50" s="2242"/>
      <c r="HFR50" s="2243"/>
      <c r="HFS50" s="2243"/>
      <c r="HFT50" s="2244"/>
      <c r="HFU50" s="2181"/>
      <c r="HFV50" s="2181"/>
      <c r="HFW50" s="2181"/>
      <c r="HFX50" s="2181"/>
      <c r="HFY50" s="2245"/>
      <c r="HFZ50" s="2245"/>
      <c r="HGA50" s="2245"/>
      <c r="HGB50" s="2245"/>
      <c r="HGC50" s="2245"/>
      <c r="HGD50" s="2245"/>
      <c r="HGE50" s="2245"/>
      <c r="HGF50" s="2245"/>
      <c r="HGG50" s="2245"/>
      <c r="HGH50" s="2245"/>
      <c r="HGI50" s="2245"/>
      <c r="HGJ50" s="2245"/>
      <c r="HGK50" s="2067"/>
      <c r="HGL50" s="2235"/>
      <c r="HGM50" s="2235"/>
      <c r="HGN50" s="2235"/>
      <c r="HGO50" s="2235"/>
      <c r="HGP50" s="2069"/>
      <c r="HGQ50" s="2069"/>
      <c r="HGR50" s="2069"/>
      <c r="HGS50" s="2067"/>
      <c r="HGT50" s="2181"/>
      <c r="HGU50" s="2236"/>
      <c r="HGV50" s="2237"/>
      <c r="HGW50" s="2238"/>
      <c r="HGX50" s="2238"/>
      <c r="HGY50" s="2232"/>
      <c r="HGZ50" s="2232"/>
      <c r="HHA50" s="2232"/>
      <c r="HHB50" s="2239"/>
      <c r="HHC50" s="2240"/>
      <c r="HHD50" s="2241"/>
      <c r="HHE50" s="2242"/>
      <c r="HHF50" s="2243"/>
      <c r="HHG50" s="2243"/>
      <c r="HHH50" s="2244"/>
      <c r="HHI50" s="2181"/>
      <c r="HHJ50" s="2181"/>
      <c r="HHK50" s="2181"/>
      <c r="HHL50" s="2181"/>
      <c r="HHM50" s="2245"/>
      <c r="HHN50" s="2245"/>
      <c r="HHO50" s="2245"/>
      <c r="HHP50" s="2245"/>
      <c r="HHQ50" s="2245"/>
      <c r="HHR50" s="2245"/>
      <c r="HHS50" s="2245"/>
      <c r="HHT50" s="2245"/>
      <c r="HHU50" s="2245"/>
      <c r="HHV50" s="2245"/>
      <c r="HHW50" s="2245"/>
      <c r="HHX50" s="2245"/>
      <c r="HHY50" s="2067"/>
      <c r="HHZ50" s="2235"/>
      <c r="HIA50" s="2235"/>
      <c r="HIB50" s="2235"/>
      <c r="HIC50" s="2235"/>
      <c r="HID50" s="2069"/>
      <c r="HIE50" s="2069"/>
      <c r="HIF50" s="2069"/>
      <c r="HIG50" s="2067"/>
      <c r="HIH50" s="2181"/>
      <c r="HII50" s="2236"/>
      <c r="HIJ50" s="2237"/>
      <c r="HIK50" s="2238"/>
      <c r="HIL50" s="2238"/>
      <c r="HIM50" s="2232"/>
      <c r="HIN50" s="2232"/>
      <c r="HIO50" s="2232"/>
      <c r="HIP50" s="2239"/>
      <c r="HIQ50" s="2240"/>
      <c r="HIR50" s="2241"/>
      <c r="HIS50" s="2242"/>
      <c r="HIT50" s="2243"/>
      <c r="HIU50" s="2243"/>
      <c r="HIV50" s="2244"/>
      <c r="HIW50" s="2181"/>
      <c r="HIX50" s="2181"/>
      <c r="HIY50" s="2181"/>
      <c r="HIZ50" s="2181"/>
      <c r="HJA50" s="2245"/>
      <c r="HJB50" s="2245"/>
      <c r="HJC50" s="2245"/>
      <c r="HJD50" s="2245"/>
      <c r="HJE50" s="2245"/>
      <c r="HJF50" s="2245"/>
      <c r="HJG50" s="2245"/>
      <c r="HJH50" s="2245"/>
      <c r="HJI50" s="2245"/>
      <c r="HJJ50" s="2245"/>
      <c r="HJK50" s="2245"/>
      <c r="HJL50" s="2245"/>
      <c r="HJM50" s="2067"/>
      <c r="HJN50" s="2235"/>
      <c r="HJO50" s="2235"/>
      <c r="HJP50" s="2235"/>
      <c r="HJQ50" s="2235"/>
      <c r="HJR50" s="2069"/>
      <c r="HJS50" s="2069"/>
      <c r="HJT50" s="2069"/>
      <c r="HJU50" s="2067"/>
      <c r="HJV50" s="2181"/>
      <c r="HJW50" s="2236"/>
      <c r="HJX50" s="2237"/>
      <c r="HJY50" s="2238"/>
      <c r="HJZ50" s="2238"/>
      <c r="HKA50" s="2232"/>
      <c r="HKB50" s="2232"/>
      <c r="HKC50" s="2232"/>
      <c r="HKD50" s="2239"/>
      <c r="HKE50" s="2240"/>
      <c r="HKF50" s="2241"/>
      <c r="HKG50" s="2242"/>
      <c r="HKH50" s="2243"/>
      <c r="HKI50" s="2243"/>
      <c r="HKJ50" s="2244"/>
      <c r="HKK50" s="2181"/>
      <c r="HKL50" s="2181"/>
      <c r="HKM50" s="2181"/>
      <c r="HKN50" s="2181"/>
      <c r="HKO50" s="2245"/>
      <c r="HKP50" s="2245"/>
      <c r="HKQ50" s="2245"/>
      <c r="HKR50" s="2245"/>
      <c r="HKS50" s="2245"/>
      <c r="HKT50" s="2245"/>
      <c r="HKU50" s="2245"/>
      <c r="HKV50" s="2245"/>
      <c r="HKW50" s="2245"/>
      <c r="HKX50" s="2245"/>
      <c r="HKY50" s="2245"/>
      <c r="HKZ50" s="2245"/>
      <c r="HLA50" s="2067"/>
      <c r="HLB50" s="2235"/>
      <c r="HLC50" s="2235"/>
      <c r="HLD50" s="2235"/>
      <c r="HLE50" s="2235"/>
      <c r="HLF50" s="2069"/>
      <c r="HLG50" s="2069"/>
      <c r="HLH50" s="2069"/>
      <c r="HLI50" s="2067"/>
      <c r="HLJ50" s="2181"/>
      <c r="HLK50" s="2236"/>
      <c r="HLL50" s="2237"/>
      <c r="HLM50" s="2238"/>
      <c r="HLN50" s="2238"/>
      <c r="HLO50" s="2232"/>
      <c r="HLP50" s="2232"/>
      <c r="HLQ50" s="2232"/>
      <c r="HLR50" s="2239"/>
      <c r="HLS50" s="2240"/>
      <c r="HLT50" s="2241"/>
      <c r="HLU50" s="2242"/>
      <c r="HLV50" s="2243"/>
      <c r="HLW50" s="2243"/>
      <c r="HLX50" s="2244"/>
      <c r="HLY50" s="2181"/>
      <c r="HLZ50" s="2181"/>
      <c r="HMA50" s="2181"/>
      <c r="HMB50" s="2181"/>
      <c r="HMC50" s="2245"/>
      <c r="HMD50" s="2245"/>
      <c r="HME50" s="2245"/>
      <c r="HMF50" s="2245"/>
      <c r="HMG50" s="2245"/>
      <c r="HMH50" s="2245"/>
      <c r="HMI50" s="2245"/>
      <c r="HMJ50" s="2245"/>
      <c r="HMK50" s="2245"/>
      <c r="HML50" s="2245"/>
      <c r="HMM50" s="2245"/>
      <c r="HMN50" s="2245"/>
      <c r="HMO50" s="2067"/>
      <c r="HMP50" s="2235"/>
      <c r="HMQ50" s="2235"/>
      <c r="HMR50" s="2235"/>
      <c r="HMS50" s="2235"/>
      <c r="HMT50" s="2069"/>
      <c r="HMU50" s="2069"/>
      <c r="HMV50" s="2069"/>
      <c r="HMW50" s="2067"/>
      <c r="HMX50" s="2181"/>
      <c r="HMY50" s="2236"/>
      <c r="HMZ50" s="2237"/>
      <c r="HNA50" s="2238"/>
      <c r="HNB50" s="2238"/>
      <c r="HNC50" s="2232"/>
      <c r="HND50" s="2232"/>
      <c r="HNE50" s="2232"/>
      <c r="HNF50" s="2239"/>
      <c r="HNG50" s="2240"/>
      <c r="HNH50" s="2241"/>
      <c r="HNI50" s="2242"/>
      <c r="HNJ50" s="2243"/>
      <c r="HNK50" s="2243"/>
      <c r="HNL50" s="2244"/>
      <c r="HNM50" s="2181"/>
      <c r="HNN50" s="2181"/>
      <c r="HNO50" s="2181"/>
      <c r="HNP50" s="2181"/>
      <c r="HNQ50" s="2245"/>
      <c r="HNR50" s="2245"/>
      <c r="HNS50" s="2245"/>
      <c r="HNT50" s="2245"/>
      <c r="HNU50" s="2245"/>
      <c r="HNV50" s="2245"/>
      <c r="HNW50" s="2245"/>
      <c r="HNX50" s="2245"/>
      <c r="HNY50" s="2245"/>
      <c r="HNZ50" s="2245"/>
      <c r="HOA50" s="2245"/>
      <c r="HOB50" s="2245"/>
      <c r="HOC50" s="2067"/>
      <c r="HOD50" s="2235"/>
      <c r="HOE50" s="2235"/>
      <c r="HOF50" s="2235"/>
      <c r="HOG50" s="2235"/>
      <c r="HOH50" s="2069"/>
      <c r="HOI50" s="2069"/>
      <c r="HOJ50" s="2069"/>
      <c r="HOK50" s="2067"/>
      <c r="HOL50" s="2181"/>
      <c r="HOM50" s="2236"/>
      <c r="HON50" s="2237"/>
      <c r="HOO50" s="2238"/>
      <c r="HOP50" s="2238"/>
      <c r="HOQ50" s="2232"/>
      <c r="HOR50" s="2232"/>
      <c r="HOS50" s="2232"/>
      <c r="HOT50" s="2239"/>
      <c r="HOU50" s="2240"/>
      <c r="HOV50" s="2241"/>
      <c r="HOW50" s="2242"/>
      <c r="HOX50" s="2243"/>
      <c r="HOY50" s="2243"/>
      <c r="HOZ50" s="2244"/>
      <c r="HPA50" s="2181"/>
      <c r="HPB50" s="2181"/>
      <c r="HPC50" s="2181"/>
      <c r="HPD50" s="2181"/>
      <c r="HPE50" s="2245"/>
      <c r="HPF50" s="2245"/>
      <c r="HPG50" s="2245"/>
      <c r="HPH50" s="2245"/>
      <c r="HPI50" s="2245"/>
      <c r="HPJ50" s="2245"/>
      <c r="HPK50" s="2245"/>
      <c r="HPL50" s="2245"/>
      <c r="HPM50" s="2245"/>
      <c r="HPN50" s="2245"/>
      <c r="HPO50" s="2245"/>
      <c r="HPP50" s="2245"/>
      <c r="HPQ50" s="2067"/>
      <c r="HPR50" s="2235"/>
      <c r="HPS50" s="2235"/>
      <c r="HPT50" s="2235"/>
      <c r="HPU50" s="2235"/>
      <c r="HPV50" s="2069"/>
      <c r="HPW50" s="2069"/>
      <c r="HPX50" s="2069"/>
      <c r="HPY50" s="2067"/>
      <c r="HPZ50" s="2181"/>
      <c r="HQA50" s="2236"/>
      <c r="HQB50" s="2237"/>
      <c r="HQC50" s="2238"/>
      <c r="HQD50" s="2238"/>
      <c r="HQE50" s="2232"/>
      <c r="HQF50" s="2232"/>
      <c r="HQG50" s="2232"/>
      <c r="HQH50" s="2239"/>
      <c r="HQI50" s="2240"/>
      <c r="HQJ50" s="2241"/>
      <c r="HQK50" s="2242"/>
      <c r="HQL50" s="2243"/>
      <c r="HQM50" s="2243"/>
      <c r="HQN50" s="2244"/>
      <c r="HQO50" s="2181"/>
      <c r="HQP50" s="2181"/>
      <c r="HQQ50" s="2181"/>
      <c r="HQR50" s="2181"/>
      <c r="HQS50" s="2245"/>
      <c r="HQT50" s="2245"/>
      <c r="HQU50" s="2245"/>
      <c r="HQV50" s="2245"/>
      <c r="HQW50" s="2245"/>
      <c r="HQX50" s="2245"/>
      <c r="HQY50" s="2245"/>
      <c r="HQZ50" s="2245"/>
      <c r="HRA50" s="2245"/>
      <c r="HRB50" s="2245"/>
      <c r="HRC50" s="2245"/>
      <c r="HRD50" s="2245"/>
      <c r="HRE50" s="2067"/>
      <c r="HRF50" s="2235"/>
      <c r="HRG50" s="2235"/>
      <c r="HRH50" s="2235"/>
      <c r="HRI50" s="2235"/>
      <c r="HRJ50" s="2069"/>
      <c r="HRK50" s="2069"/>
      <c r="HRL50" s="2069"/>
      <c r="HRM50" s="2067"/>
      <c r="HRN50" s="2181"/>
      <c r="HRO50" s="2236"/>
      <c r="HRP50" s="2237"/>
      <c r="HRQ50" s="2238"/>
      <c r="HRR50" s="2238"/>
      <c r="HRS50" s="2232"/>
      <c r="HRT50" s="2232"/>
      <c r="HRU50" s="2232"/>
      <c r="HRV50" s="2239"/>
      <c r="HRW50" s="2240"/>
      <c r="HRX50" s="2241"/>
      <c r="HRY50" s="2242"/>
      <c r="HRZ50" s="2243"/>
      <c r="HSA50" s="2243"/>
      <c r="HSB50" s="2244"/>
      <c r="HSC50" s="2181"/>
      <c r="HSD50" s="2181"/>
      <c r="HSE50" s="2181"/>
      <c r="HSF50" s="2181"/>
      <c r="HSG50" s="2245"/>
      <c r="HSH50" s="2245"/>
      <c r="HSI50" s="2245"/>
      <c r="HSJ50" s="2245"/>
      <c r="HSK50" s="2245"/>
      <c r="HSL50" s="2245"/>
      <c r="HSM50" s="2245"/>
      <c r="HSN50" s="2245"/>
      <c r="HSO50" s="2245"/>
      <c r="HSP50" s="2245"/>
      <c r="HSQ50" s="2245"/>
      <c r="HSR50" s="2245"/>
      <c r="HSS50" s="2067"/>
      <c r="HST50" s="2235"/>
      <c r="HSU50" s="2235"/>
      <c r="HSV50" s="2235"/>
      <c r="HSW50" s="2235"/>
      <c r="HSX50" s="2069"/>
      <c r="HSY50" s="2069"/>
      <c r="HSZ50" s="2069"/>
      <c r="HTA50" s="2067"/>
      <c r="HTB50" s="2181"/>
      <c r="HTC50" s="2236"/>
      <c r="HTD50" s="2237"/>
      <c r="HTE50" s="2238"/>
      <c r="HTF50" s="2238"/>
      <c r="HTG50" s="2232"/>
      <c r="HTH50" s="2232"/>
      <c r="HTI50" s="2232"/>
      <c r="HTJ50" s="2239"/>
      <c r="HTK50" s="2240"/>
      <c r="HTL50" s="2241"/>
      <c r="HTM50" s="2242"/>
      <c r="HTN50" s="2243"/>
      <c r="HTO50" s="2243"/>
      <c r="HTP50" s="2244"/>
      <c r="HTQ50" s="2181"/>
      <c r="HTR50" s="2181"/>
      <c r="HTS50" s="2181"/>
      <c r="HTT50" s="2181"/>
      <c r="HTU50" s="2245"/>
      <c r="HTV50" s="2245"/>
      <c r="HTW50" s="2245"/>
      <c r="HTX50" s="2245"/>
      <c r="HTY50" s="2245"/>
      <c r="HTZ50" s="2245"/>
      <c r="HUA50" s="2245"/>
      <c r="HUB50" s="2245"/>
      <c r="HUC50" s="2245"/>
      <c r="HUD50" s="2245"/>
      <c r="HUE50" s="2245"/>
      <c r="HUF50" s="2245"/>
      <c r="HUG50" s="2067"/>
      <c r="HUH50" s="2235"/>
      <c r="HUI50" s="2235"/>
      <c r="HUJ50" s="2235"/>
      <c r="HUK50" s="2235"/>
      <c r="HUL50" s="2069"/>
      <c r="HUM50" s="2069"/>
      <c r="HUN50" s="2069"/>
      <c r="HUO50" s="2067"/>
      <c r="HUP50" s="2181"/>
      <c r="HUQ50" s="2236"/>
      <c r="HUR50" s="2237"/>
      <c r="HUS50" s="2238"/>
      <c r="HUT50" s="2238"/>
      <c r="HUU50" s="2232"/>
      <c r="HUV50" s="2232"/>
      <c r="HUW50" s="2232"/>
      <c r="HUX50" s="2239"/>
      <c r="HUY50" s="2240"/>
      <c r="HUZ50" s="2241"/>
      <c r="HVA50" s="2242"/>
      <c r="HVB50" s="2243"/>
      <c r="HVC50" s="2243"/>
      <c r="HVD50" s="2244"/>
      <c r="HVE50" s="2181"/>
      <c r="HVF50" s="2181"/>
      <c r="HVG50" s="2181"/>
      <c r="HVH50" s="2181"/>
      <c r="HVI50" s="2245"/>
      <c r="HVJ50" s="2245"/>
      <c r="HVK50" s="2245"/>
      <c r="HVL50" s="2245"/>
      <c r="HVM50" s="2245"/>
      <c r="HVN50" s="2245"/>
      <c r="HVO50" s="2245"/>
      <c r="HVP50" s="2245"/>
      <c r="HVQ50" s="2245"/>
      <c r="HVR50" s="2245"/>
      <c r="HVS50" s="2245"/>
      <c r="HVT50" s="2245"/>
      <c r="HVU50" s="2067"/>
      <c r="HVV50" s="2235"/>
      <c r="HVW50" s="2235"/>
      <c r="HVX50" s="2235"/>
      <c r="HVY50" s="2235"/>
      <c r="HVZ50" s="2069"/>
      <c r="HWA50" s="2069"/>
      <c r="HWB50" s="2069"/>
      <c r="HWC50" s="2067"/>
      <c r="HWD50" s="2181"/>
      <c r="HWE50" s="2236"/>
      <c r="HWF50" s="2237"/>
      <c r="HWG50" s="2238"/>
      <c r="HWH50" s="2238"/>
      <c r="HWI50" s="2232"/>
      <c r="HWJ50" s="2232"/>
      <c r="HWK50" s="2232"/>
      <c r="HWL50" s="2239"/>
      <c r="HWM50" s="2240"/>
      <c r="HWN50" s="2241"/>
      <c r="HWO50" s="2242"/>
      <c r="HWP50" s="2243"/>
      <c r="HWQ50" s="2243"/>
      <c r="HWR50" s="2244"/>
      <c r="HWS50" s="2181"/>
      <c r="HWT50" s="2181"/>
      <c r="HWU50" s="2181"/>
      <c r="HWV50" s="2181"/>
      <c r="HWW50" s="2245"/>
      <c r="HWX50" s="2245"/>
      <c r="HWY50" s="2245"/>
      <c r="HWZ50" s="2245"/>
      <c r="HXA50" s="2245"/>
      <c r="HXB50" s="2245"/>
      <c r="HXC50" s="2245"/>
      <c r="HXD50" s="2245"/>
      <c r="HXE50" s="2245"/>
      <c r="HXF50" s="2245"/>
      <c r="HXG50" s="2245"/>
      <c r="HXH50" s="2245"/>
      <c r="HXI50" s="2067"/>
      <c r="HXJ50" s="2235"/>
      <c r="HXK50" s="2235"/>
      <c r="HXL50" s="2235"/>
      <c r="HXM50" s="2235"/>
      <c r="HXN50" s="2069"/>
      <c r="HXO50" s="2069"/>
      <c r="HXP50" s="2069"/>
      <c r="HXQ50" s="2067"/>
      <c r="HXR50" s="2181"/>
      <c r="HXS50" s="2236"/>
      <c r="HXT50" s="2237"/>
      <c r="HXU50" s="2238"/>
      <c r="HXV50" s="2238"/>
      <c r="HXW50" s="2232"/>
      <c r="HXX50" s="2232"/>
      <c r="HXY50" s="2232"/>
      <c r="HXZ50" s="2239"/>
      <c r="HYA50" s="2240"/>
      <c r="HYB50" s="2241"/>
      <c r="HYC50" s="2242"/>
      <c r="HYD50" s="2243"/>
      <c r="HYE50" s="2243"/>
      <c r="HYF50" s="2244"/>
      <c r="HYG50" s="2181"/>
      <c r="HYH50" s="2181"/>
      <c r="HYI50" s="2181"/>
      <c r="HYJ50" s="2181"/>
      <c r="HYK50" s="2245"/>
      <c r="HYL50" s="2245"/>
      <c r="HYM50" s="2245"/>
      <c r="HYN50" s="2245"/>
      <c r="HYO50" s="2245"/>
      <c r="HYP50" s="2245"/>
      <c r="HYQ50" s="2245"/>
      <c r="HYR50" s="2245"/>
      <c r="HYS50" s="2245"/>
      <c r="HYT50" s="2245"/>
      <c r="HYU50" s="2245"/>
      <c r="HYV50" s="2245"/>
      <c r="HYW50" s="2067"/>
      <c r="HYX50" s="2235"/>
      <c r="HYY50" s="2235"/>
      <c r="HYZ50" s="2235"/>
      <c r="HZA50" s="2235"/>
      <c r="HZB50" s="2069"/>
      <c r="HZC50" s="2069"/>
      <c r="HZD50" s="2069"/>
      <c r="HZE50" s="2067"/>
      <c r="HZF50" s="2181"/>
      <c r="HZG50" s="2236"/>
      <c r="HZH50" s="2237"/>
      <c r="HZI50" s="2238"/>
      <c r="HZJ50" s="2238"/>
      <c r="HZK50" s="2232"/>
      <c r="HZL50" s="2232"/>
      <c r="HZM50" s="2232"/>
      <c r="HZN50" s="2239"/>
      <c r="HZO50" s="2240"/>
      <c r="HZP50" s="2241"/>
      <c r="HZQ50" s="2242"/>
      <c r="HZR50" s="2243"/>
      <c r="HZS50" s="2243"/>
      <c r="HZT50" s="2244"/>
      <c r="HZU50" s="2181"/>
      <c r="HZV50" s="2181"/>
      <c r="HZW50" s="2181"/>
      <c r="HZX50" s="2181"/>
      <c r="HZY50" s="2245"/>
      <c r="HZZ50" s="2245"/>
      <c r="IAA50" s="2245"/>
      <c r="IAB50" s="2245"/>
      <c r="IAC50" s="2245"/>
      <c r="IAD50" s="2245"/>
      <c r="IAE50" s="2245"/>
      <c r="IAF50" s="2245"/>
      <c r="IAG50" s="2245"/>
      <c r="IAH50" s="2245"/>
      <c r="IAI50" s="2245"/>
      <c r="IAJ50" s="2245"/>
      <c r="IAK50" s="2067"/>
      <c r="IAL50" s="2235"/>
      <c r="IAM50" s="2235"/>
      <c r="IAN50" s="2235"/>
      <c r="IAO50" s="2235"/>
      <c r="IAP50" s="2069"/>
      <c r="IAQ50" s="2069"/>
      <c r="IAR50" s="2069"/>
      <c r="IAS50" s="2067"/>
      <c r="IAT50" s="2181"/>
      <c r="IAU50" s="2236"/>
      <c r="IAV50" s="2237"/>
      <c r="IAW50" s="2238"/>
      <c r="IAX50" s="2238"/>
      <c r="IAY50" s="2232"/>
      <c r="IAZ50" s="2232"/>
      <c r="IBA50" s="2232"/>
      <c r="IBB50" s="2239"/>
      <c r="IBC50" s="2240"/>
      <c r="IBD50" s="2241"/>
      <c r="IBE50" s="2242"/>
      <c r="IBF50" s="2243"/>
      <c r="IBG50" s="2243"/>
      <c r="IBH50" s="2244"/>
      <c r="IBI50" s="2181"/>
      <c r="IBJ50" s="2181"/>
      <c r="IBK50" s="2181"/>
      <c r="IBL50" s="2181"/>
      <c r="IBM50" s="2245"/>
      <c r="IBN50" s="2245"/>
      <c r="IBO50" s="2245"/>
      <c r="IBP50" s="2245"/>
      <c r="IBQ50" s="2245"/>
      <c r="IBR50" s="2245"/>
      <c r="IBS50" s="2245"/>
      <c r="IBT50" s="2245"/>
      <c r="IBU50" s="2245"/>
      <c r="IBV50" s="2245"/>
      <c r="IBW50" s="2245"/>
      <c r="IBX50" s="2245"/>
      <c r="IBY50" s="2067"/>
      <c r="IBZ50" s="2235"/>
      <c r="ICA50" s="2235"/>
      <c r="ICB50" s="2235"/>
      <c r="ICC50" s="2235"/>
      <c r="ICD50" s="2069"/>
      <c r="ICE50" s="2069"/>
      <c r="ICF50" s="2069"/>
      <c r="ICG50" s="2067"/>
      <c r="ICH50" s="2181"/>
      <c r="ICI50" s="2236"/>
      <c r="ICJ50" s="2237"/>
      <c r="ICK50" s="2238"/>
      <c r="ICL50" s="2238"/>
      <c r="ICM50" s="2232"/>
      <c r="ICN50" s="2232"/>
      <c r="ICO50" s="2232"/>
      <c r="ICP50" s="2239"/>
      <c r="ICQ50" s="2240"/>
      <c r="ICR50" s="2241"/>
      <c r="ICS50" s="2242"/>
      <c r="ICT50" s="2243"/>
      <c r="ICU50" s="2243"/>
      <c r="ICV50" s="2244"/>
      <c r="ICW50" s="2181"/>
      <c r="ICX50" s="2181"/>
      <c r="ICY50" s="2181"/>
      <c r="ICZ50" s="2181"/>
      <c r="IDA50" s="2245"/>
      <c r="IDB50" s="2245"/>
      <c r="IDC50" s="2245"/>
      <c r="IDD50" s="2245"/>
      <c r="IDE50" s="2245"/>
      <c r="IDF50" s="2245"/>
      <c r="IDG50" s="2245"/>
      <c r="IDH50" s="2245"/>
      <c r="IDI50" s="2245"/>
      <c r="IDJ50" s="2245"/>
      <c r="IDK50" s="2245"/>
      <c r="IDL50" s="2245"/>
      <c r="IDM50" s="2067"/>
      <c r="IDN50" s="2235"/>
      <c r="IDO50" s="2235"/>
      <c r="IDP50" s="2235"/>
      <c r="IDQ50" s="2235"/>
      <c r="IDR50" s="2069"/>
      <c r="IDS50" s="2069"/>
      <c r="IDT50" s="2069"/>
      <c r="IDU50" s="2067"/>
      <c r="IDV50" s="2181"/>
      <c r="IDW50" s="2236"/>
      <c r="IDX50" s="2237"/>
      <c r="IDY50" s="2238"/>
      <c r="IDZ50" s="2238"/>
      <c r="IEA50" s="2232"/>
      <c r="IEB50" s="2232"/>
      <c r="IEC50" s="2232"/>
      <c r="IED50" s="2239"/>
      <c r="IEE50" s="2240"/>
      <c r="IEF50" s="2241"/>
      <c r="IEG50" s="2242"/>
      <c r="IEH50" s="2243"/>
      <c r="IEI50" s="2243"/>
      <c r="IEJ50" s="2244"/>
      <c r="IEK50" s="2181"/>
      <c r="IEL50" s="2181"/>
      <c r="IEM50" s="2181"/>
      <c r="IEN50" s="2181"/>
      <c r="IEO50" s="2245"/>
      <c r="IEP50" s="2245"/>
      <c r="IEQ50" s="2245"/>
      <c r="IER50" s="2245"/>
      <c r="IES50" s="2245"/>
      <c r="IET50" s="2245"/>
      <c r="IEU50" s="2245"/>
      <c r="IEV50" s="2245"/>
      <c r="IEW50" s="2245"/>
      <c r="IEX50" s="2245"/>
      <c r="IEY50" s="2245"/>
      <c r="IEZ50" s="2245"/>
      <c r="IFA50" s="2067"/>
      <c r="IFB50" s="2235"/>
      <c r="IFC50" s="2235"/>
      <c r="IFD50" s="2235"/>
      <c r="IFE50" s="2235"/>
      <c r="IFF50" s="2069"/>
      <c r="IFG50" s="2069"/>
      <c r="IFH50" s="2069"/>
      <c r="IFI50" s="2067"/>
      <c r="IFJ50" s="2181"/>
      <c r="IFK50" s="2236"/>
      <c r="IFL50" s="2237"/>
      <c r="IFM50" s="2238"/>
      <c r="IFN50" s="2238"/>
      <c r="IFO50" s="2232"/>
      <c r="IFP50" s="2232"/>
      <c r="IFQ50" s="2232"/>
      <c r="IFR50" s="2239"/>
      <c r="IFS50" s="2240"/>
      <c r="IFT50" s="2241"/>
      <c r="IFU50" s="2242"/>
      <c r="IFV50" s="2243"/>
      <c r="IFW50" s="2243"/>
      <c r="IFX50" s="2244"/>
      <c r="IFY50" s="2181"/>
      <c r="IFZ50" s="2181"/>
      <c r="IGA50" s="2181"/>
      <c r="IGB50" s="2181"/>
      <c r="IGC50" s="2245"/>
      <c r="IGD50" s="2245"/>
      <c r="IGE50" s="2245"/>
      <c r="IGF50" s="2245"/>
      <c r="IGG50" s="2245"/>
      <c r="IGH50" s="2245"/>
      <c r="IGI50" s="2245"/>
      <c r="IGJ50" s="2245"/>
      <c r="IGK50" s="2245"/>
      <c r="IGL50" s="2245"/>
      <c r="IGM50" s="2245"/>
      <c r="IGN50" s="2245"/>
      <c r="IGO50" s="2067"/>
      <c r="IGP50" s="2235"/>
      <c r="IGQ50" s="2235"/>
      <c r="IGR50" s="2235"/>
      <c r="IGS50" s="2235"/>
      <c r="IGT50" s="2069"/>
      <c r="IGU50" s="2069"/>
      <c r="IGV50" s="2069"/>
      <c r="IGW50" s="2067"/>
      <c r="IGX50" s="2181"/>
      <c r="IGY50" s="2236"/>
      <c r="IGZ50" s="2237"/>
      <c r="IHA50" s="2238"/>
      <c r="IHB50" s="2238"/>
      <c r="IHC50" s="2232"/>
      <c r="IHD50" s="2232"/>
      <c r="IHE50" s="2232"/>
      <c r="IHF50" s="2239"/>
      <c r="IHG50" s="2240"/>
      <c r="IHH50" s="2241"/>
      <c r="IHI50" s="2242"/>
      <c r="IHJ50" s="2243"/>
      <c r="IHK50" s="2243"/>
      <c r="IHL50" s="2244"/>
      <c r="IHM50" s="2181"/>
      <c r="IHN50" s="2181"/>
      <c r="IHO50" s="2181"/>
      <c r="IHP50" s="2181"/>
      <c r="IHQ50" s="2245"/>
      <c r="IHR50" s="2245"/>
      <c r="IHS50" s="2245"/>
      <c r="IHT50" s="2245"/>
      <c r="IHU50" s="2245"/>
      <c r="IHV50" s="2245"/>
      <c r="IHW50" s="2245"/>
      <c r="IHX50" s="2245"/>
      <c r="IHY50" s="2245"/>
      <c r="IHZ50" s="2245"/>
      <c r="IIA50" s="2245"/>
      <c r="IIB50" s="2245"/>
      <c r="IIC50" s="2067"/>
      <c r="IID50" s="2235"/>
      <c r="IIE50" s="2235"/>
      <c r="IIF50" s="2235"/>
      <c r="IIG50" s="2235"/>
      <c r="IIH50" s="2069"/>
      <c r="III50" s="2069"/>
      <c r="IIJ50" s="2069"/>
      <c r="IIK50" s="2067"/>
      <c r="IIL50" s="2181"/>
      <c r="IIM50" s="2236"/>
      <c r="IIN50" s="2237"/>
      <c r="IIO50" s="2238"/>
      <c r="IIP50" s="2238"/>
      <c r="IIQ50" s="2232"/>
      <c r="IIR50" s="2232"/>
      <c r="IIS50" s="2232"/>
      <c r="IIT50" s="2239"/>
      <c r="IIU50" s="2240"/>
      <c r="IIV50" s="2241"/>
      <c r="IIW50" s="2242"/>
      <c r="IIX50" s="2243"/>
      <c r="IIY50" s="2243"/>
      <c r="IIZ50" s="2244"/>
      <c r="IJA50" s="2181"/>
      <c r="IJB50" s="2181"/>
      <c r="IJC50" s="2181"/>
      <c r="IJD50" s="2181"/>
      <c r="IJE50" s="2245"/>
      <c r="IJF50" s="2245"/>
      <c r="IJG50" s="2245"/>
      <c r="IJH50" s="2245"/>
      <c r="IJI50" s="2245"/>
      <c r="IJJ50" s="2245"/>
      <c r="IJK50" s="2245"/>
      <c r="IJL50" s="2245"/>
      <c r="IJM50" s="2245"/>
      <c r="IJN50" s="2245"/>
      <c r="IJO50" s="2245"/>
      <c r="IJP50" s="2245"/>
      <c r="IJQ50" s="2067"/>
      <c r="IJR50" s="2235"/>
      <c r="IJS50" s="2235"/>
      <c r="IJT50" s="2235"/>
      <c r="IJU50" s="2235"/>
      <c r="IJV50" s="2069"/>
      <c r="IJW50" s="2069"/>
      <c r="IJX50" s="2069"/>
      <c r="IJY50" s="2067"/>
      <c r="IJZ50" s="2181"/>
      <c r="IKA50" s="2236"/>
      <c r="IKB50" s="2237"/>
      <c r="IKC50" s="2238"/>
      <c r="IKD50" s="2238"/>
      <c r="IKE50" s="2232"/>
      <c r="IKF50" s="2232"/>
      <c r="IKG50" s="2232"/>
      <c r="IKH50" s="2239"/>
      <c r="IKI50" s="2240"/>
      <c r="IKJ50" s="2241"/>
      <c r="IKK50" s="2242"/>
      <c r="IKL50" s="2243"/>
      <c r="IKM50" s="2243"/>
      <c r="IKN50" s="2244"/>
      <c r="IKO50" s="2181"/>
      <c r="IKP50" s="2181"/>
      <c r="IKQ50" s="2181"/>
      <c r="IKR50" s="2181"/>
      <c r="IKS50" s="2245"/>
      <c r="IKT50" s="2245"/>
      <c r="IKU50" s="2245"/>
      <c r="IKV50" s="2245"/>
      <c r="IKW50" s="2245"/>
      <c r="IKX50" s="2245"/>
      <c r="IKY50" s="2245"/>
      <c r="IKZ50" s="2245"/>
      <c r="ILA50" s="2245"/>
      <c r="ILB50" s="2245"/>
      <c r="ILC50" s="2245"/>
      <c r="ILD50" s="2245"/>
      <c r="ILE50" s="2067"/>
      <c r="ILF50" s="2235"/>
      <c r="ILG50" s="2235"/>
      <c r="ILH50" s="2235"/>
      <c r="ILI50" s="2235"/>
      <c r="ILJ50" s="2069"/>
      <c r="ILK50" s="2069"/>
      <c r="ILL50" s="2069"/>
      <c r="ILM50" s="2067"/>
      <c r="ILN50" s="2181"/>
      <c r="ILO50" s="2236"/>
      <c r="ILP50" s="2237"/>
      <c r="ILQ50" s="2238"/>
      <c r="ILR50" s="2238"/>
      <c r="ILS50" s="2232"/>
      <c r="ILT50" s="2232"/>
      <c r="ILU50" s="2232"/>
      <c r="ILV50" s="2239"/>
      <c r="ILW50" s="2240"/>
      <c r="ILX50" s="2241"/>
      <c r="ILY50" s="2242"/>
      <c r="ILZ50" s="2243"/>
      <c r="IMA50" s="2243"/>
      <c r="IMB50" s="2244"/>
      <c r="IMC50" s="2181"/>
      <c r="IMD50" s="2181"/>
      <c r="IME50" s="2181"/>
      <c r="IMF50" s="2181"/>
      <c r="IMG50" s="2245"/>
      <c r="IMH50" s="2245"/>
      <c r="IMI50" s="2245"/>
      <c r="IMJ50" s="2245"/>
      <c r="IMK50" s="2245"/>
      <c r="IML50" s="2245"/>
      <c r="IMM50" s="2245"/>
      <c r="IMN50" s="2245"/>
      <c r="IMO50" s="2245"/>
      <c r="IMP50" s="2245"/>
      <c r="IMQ50" s="2245"/>
      <c r="IMR50" s="2245"/>
      <c r="IMS50" s="2067"/>
      <c r="IMT50" s="2235"/>
      <c r="IMU50" s="2235"/>
      <c r="IMV50" s="2235"/>
      <c r="IMW50" s="2235"/>
      <c r="IMX50" s="2069"/>
      <c r="IMY50" s="2069"/>
      <c r="IMZ50" s="2069"/>
      <c r="INA50" s="2067"/>
      <c r="INB50" s="2181"/>
      <c r="INC50" s="2236"/>
      <c r="IND50" s="2237"/>
      <c r="INE50" s="2238"/>
      <c r="INF50" s="2238"/>
      <c r="ING50" s="2232"/>
      <c r="INH50" s="2232"/>
      <c r="INI50" s="2232"/>
      <c r="INJ50" s="2239"/>
      <c r="INK50" s="2240"/>
      <c r="INL50" s="2241"/>
      <c r="INM50" s="2242"/>
      <c r="INN50" s="2243"/>
      <c r="INO50" s="2243"/>
      <c r="INP50" s="2244"/>
      <c r="INQ50" s="2181"/>
      <c r="INR50" s="2181"/>
      <c r="INS50" s="2181"/>
      <c r="INT50" s="2181"/>
      <c r="INU50" s="2245"/>
      <c r="INV50" s="2245"/>
      <c r="INW50" s="2245"/>
      <c r="INX50" s="2245"/>
      <c r="INY50" s="2245"/>
      <c r="INZ50" s="2245"/>
      <c r="IOA50" s="2245"/>
      <c r="IOB50" s="2245"/>
      <c r="IOC50" s="2245"/>
      <c r="IOD50" s="2245"/>
      <c r="IOE50" s="2245"/>
      <c r="IOF50" s="2245"/>
      <c r="IOG50" s="2067"/>
      <c r="IOH50" s="2235"/>
      <c r="IOI50" s="2235"/>
      <c r="IOJ50" s="2235"/>
      <c r="IOK50" s="2235"/>
      <c r="IOL50" s="2069"/>
      <c r="IOM50" s="2069"/>
      <c r="ION50" s="2069"/>
      <c r="IOO50" s="2067"/>
      <c r="IOP50" s="2181"/>
      <c r="IOQ50" s="2236"/>
      <c r="IOR50" s="2237"/>
      <c r="IOS50" s="2238"/>
      <c r="IOT50" s="2238"/>
      <c r="IOU50" s="2232"/>
      <c r="IOV50" s="2232"/>
      <c r="IOW50" s="2232"/>
      <c r="IOX50" s="2239"/>
      <c r="IOY50" s="2240"/>
      <c r="IOZ50" s="2241"/>
      <c r="IPA50" s="2242"/>
      <c r="IPB50" s="2243"/>
      <c r="IPC50" s="2243"/>
      <c r="IPD50" s="2244"/>
      <c r="IPE50" s="2181"/>
      <c r="IPF50" s="2181"/>
      <c r="IPG50" s="2181"/>
      <c r="IPH50" s="2181"/>
      <c r="IPI50" s="2245"/>
      <c r="IPJ50" s="2245"/>
      <c r="IPK50" s="2245"/>
      <c r="IPL50" s="2245"/>
      <c r="IPM50" s="2245"/>
      <c r="IPN50" s="2245"/>
      <c r="IPO50" s="2245"/>
      <c r="IPP50" s="2245"/>
      <c r="IPQ50" s="2245"/>
      <c r="IPR50" s="2245"/>
      <c r="IPS50" s="2245"/>
      <c r="IPT50" s="2245"/>
      <c r="IPU50" s="2067"/>
      <c r="IPV50" s="2235"/>
      <c r="IPW50" s="2235"/>
      <c r="IPX50" s="2235"/>
      <c r="IPY50" s="2235"/>
      <c r="IPZ50" s="2069"/>
      <c r="IQA50" s="2069"/>
      <c r="IQB50" s="2069"/>
      <c r="IQC50" s="2067"/>
      <c r="IQD50" s="2181"/>
      <c r="IQE50" s="2236"/>
      <c r="IQF50" s="2237"/>
      <c r="IQG50" s="2238"/>
      <c r="IQH50" s="2238"/>
      <c r="IQI50" s="2232"/>
      <c r="IQJ50" s="2232"/>
      <c r="IQK50" s="2232"/>
      <c r="IQL50" s="2239"/>
      <c r="IQM50" s="2240"/>
      <c r="IQN50" s="2241"/>
      <c r="IQO50" s="2242"/>
      <c r="IQP50" s="2243"/>
      <c r="IQQ50" s="2243"/>
      <c r="IQR50" s="2244"/>
      <c r="IQS50" s="2181"/>
      <c r="IQT50" s="2181"/>
      <c r="IQU50" s="2181"/>
      <c r="IQV50" s="2181"/>
      <c r="IQW50" s="2245"/>
      <c r="IQX50" s="2245"/>
      <c r="IQY50" s="2245"/>
      <c r="IQZ50" s="2245"/>
      <c r="IRA50" s="2245"/>
      <c r="IRB50" s="2245"/>
      <c r="IRC50" s="2245"/>
      <c r="IRD50" s="2245"/>
      <c r="IRE50" s="2245"/>
      <c r="IRF50" s="2245"/>
      <c r="IRG50" s="2245"/>
      <c r="IRH50" s="2245"/>
      <c r="IRI50" s="2067"/>
      <c r="IRJ50" s="2235"/>
      <c r="IRK50" s="2235"/>
      <c r="IRL50" s="2235"/>
      <c r="IRM50" s="2235"/>
      <c r="IRN50" s="2069"/>
      <c r="IRO50" s="2069"/>
      <c r="IRP50" s="2069"/>
      <c r="IRQ50" s="2067"/>
      <c r="IRR50" s="2181"/>
      <c r="IRS50" s="2236"/>
      <c r="IRT50" s="2237"/>
      <c r="IRU50" s="2238"/>
      <c r="IRV50" s="2238"/>
      <c r="IRW50" s="2232"/>
      <c r="IRX50" s="2232"/>
      <c r="IRY50" s="2232"/>
      <c r="IRZ50" s="2239"/>
      <c r="ISA50" s="2240"/>
      <c r="ISB50" s="2241"/>
      <c r="ISC50" s="2242"/>
      <c r="ISD50" s="2243"/>
      <c r="ISE50" s="2243"/>
      <c r="ISF50" s="2244"/>
      <c r="ISG50" s="2181"/>
      <c r="ISH50" s="2181"/>
      <c r="ISI50" s="2181"/>
      <c r="ISJ50" s="2181"/>
      <c r="ISK50" s="2245"/>
      <c r="ISL50" s="2245"/>
      <c r="ISM50" s="2245"/>
      <c r="ISN50" s="2245"/>
      <c r="ISO50" s="2245"/>
      <c r="ISP50" s="2245"/>
      <c r="ISQ50" s="2245"/>
      <c r="ISR50" s="2245"/>
      <c r="ISS50" s="2245"/>
      <c r="IST50" s="2245"/>
      <c r="ISU50" s="2245"/>
      <c r="ISV50" s="2245"/>
      <c r="ISW50" s="2067"/>
      <c r="ISX50" s="2235"/>
      <c r="ISY50" s="2235"/>
      <c r="ISZ50" s="2235"/>
      <c r="ITA50" s="2235"/>
      <c r="ITB50" s="2069"/>
      <c r="ITC50" s="2069"/>
      <c r="ITD50" s="2069"/>
      <c r="ITE50" s="2067"/>
      <c r="ITF50" s="2181"/>
      <c r="ITG50" s="2236"/>
      <c r="ITH50" s="2237"/>
      <c r="ITI50" s="2238"/>
      <c r="ITJ50" s="2238"/>
      <c r="ITK50" s="2232"/>
      <c r="ITL50" s="2232"/>
      <c r="ITM50" s="2232"/>
      <c r="ITN50" s="2239"/>
      <c r="ITO50" s="2240"/>
      <c r="ITP50" s="2241"/>
      <c r="ITQ50" s="2242"/>
      <c r="ITR50" s="2243"/>
      <c r="ITS50" s="2243"/>
      <c r="ITT50" s="2244"/>
      <c r="ITU50" s="2181"/>
      <c r="ITV50" s="2181"/>
      <c r="ITW50" s="2181"/>
      <c r="ITX50" s="2181"/>
      <c r="ITY50" s="2245"/>
      <c r="ITZ50" s="2245"/>
      <c r="IUA50" s="2245"/>
      <c r="IUB50" s="2245"/>
      <c r="IUC50" s="2245"/>
      <c r="IUD50" s="2245"/>
      <c r="IUE50" s="2245"/>
      <c r="IUF50" s="2245"/>
      <c r="IUG50" s="2245"/>
      <c r="IUH50" s="2245"/>
      <c r="IUI50" s="2245"/>
      <c r="IUJ50" s="2245"/>
      <c r="IUK50" s="2067"/>
      <c r="IUL50" s="2235"/>
      <c r="IUM50" s="2235"/>
      <c r="IUN50" s="2235"/>
      <c r="IUO50" s="2235"/>
      <c r="IUP50" s="2069"/>
      <c r="IUQ50" s="2069"/>
      <c r="IUR50" s="2069"/>
      <c r="IUS50" s="2067"/>
      <c r="IUT50" s="2181"/>
      <c r="IUU50" s="2236"/>
      <c r="IUV50" s="2237"/>
      <c r="IUW50" s="2238"/>
      <c r="IUX50" s="2238"/>
      <c r="IUY50" s="2232"/>
      <c r="IUZ50" s="2232"/>
      <c r="IVA50" s="2232"/>
      <c r="IVB50" s="2239"/>
      <c r="IVC50" s="2240"/>
      <c r="IVD50" s="2241"/>
      <c r="IVE50" s="2242"/>
      <c r="IVF50" s="2243"/>
      <c r="IVG50" s="2243"/>
      <c r="IVH50" s="2244"/>
      <c r="IVI50" s="2181"/>
      <c r="IVJ50" s="2181"/>
      <c r="IVK50" s="2181"/>
      <c r="IVL50" s="2181"/>
      <c r="IVM50" s="2245"/>
      <c r="IVN50" s="2245"/>
      <c r="IVO50" s="2245"/>
      <c r="IVP50" s="2245"/>
      <c r="IVQ50" s="2245"/>
      <c r="IVR50" s="2245"/>
      <c r="IVS50" s="2245"/>
      <c r="IVT50" s="2245"/>
      <c r="IVU50" s="2245"/>
      <c r="IVV50" s="2245"/>
      <c r="IVW50" s="2245"/>
      <c r="IVX50" s="2245"/>
      <c r="IVY50" s="2067"/>
      <c r="IVZ50" s="2235"/>
      <c r="IWA50" s="2235"/>
      <c r="IWB50" s="2235"/>
      <c r="IWC50" s="2235"/>
      <c r="IWD50" s="2069"/>
      <c r="IWE50" s="2069"/>
      <c r="IWF50" s="2069"/>
      <c r="IWG50" s="2067"/>
      <c r="IWH50" s="2181"/>
      <c r="IWI50" s="2236"/>
      <c r="IWJ50" s="2237"/>
      <c r="IWK50" s="2238"/>
      <c r="IWL50" s="2238"/>
      <c r="IWM50" s="2232"/>
      <c r="IWN50" s="2232"/>
      <c r="IWO50" s="2232"/>
      <c r="IWP50" s="2239"/>
      <c r="IWQ50" s="2240"/>
      <c r="IWR50" s="2241"/>
      <c r="IWS50" s="2242"/>
      <c r="IWT50" s="2243"/>
      <c r="IWU50" s="2243"/>
      <c r="IWV50" s="2244"/>
      <c r="IWW50" s="2181"/>
      <c r="IWX50" s="2181"/>
      <c r="IWY50" s="2181"/>
      <c r="IWZ50" s="2181"/>
      <c r="IXA50" s="2245"/>
      <c r="IXB50" s="2245"/>
      <c r="IXC50" s="2245"/>
      <c r="IXD50" s="2245"/>
      <c r="IXE50" s="2245"/>
      <c r="IXF50" s="2245"/>
      <c r="IXG50" s="2245"/>
      <c r="IXH50" s="2245"/>
      <c r="IXI50" s="2245"/>
      <c r="IXJ50" s="2245"/>
      <c r="IXK50" s="2245"/>
      <c r="IXL50" s="2245"/>
      <c r="IXM50" s="2067"/>
      <c r="IXN50" s="2235"/>
      <c r="IXO50" s="2235"/>
      <c r="IXP50" s="2235"/>
      <c r="IXQ50" s="2235"/>
      <c r="IXR50" s="2069"/>
      <c r="IXS50" s="2069"/>
      <c r="IXT50" s="2069"/>
      <c r="IXU50" s="2067"/>
      <c r="IXV50" s="2181"/>
      <c r="IXW50" s="2236"/>
      <c r="IXX50" s="2237"/>
      <c r="IXY50" s="2238"/>
      <c r="IXZ50" s="2238"/>
      <c r="IYA50" s="2232"/>
      <c r="IYB50" s="2232"/>
      <c r="IYC50" s="2232"/>
      <c r="IYD50" s="2239"/>
      <c r="IYE50" s="2240"/>
      <c r="IYF50" s="2241"/>
      <c r="IYG50" s="2242"/>
      <c r="IYH50" s="2243"/>
      <c r="IYI50" s="2243"/>
      <c r="IYJ50" s="2244"/>
      <c r="IYK50" s="2181"/>
      <c r="IYL50" s="2181"/>
      <c r="IYM50" s="2181"/>
      <c r="IYN50" s="2181"/>
      <c r="IYO50" s="2245"/>
      <c r="IYP50" s="2245"/>
      <c r="IYQ50" s="2245"/>
      <c r="IYR50" s="2245"/>
      <c r="IYS50" s="2245"/>
      <c r="IYT50" s="2245"/>
      <c r="IYU50" s="2245"/>
      <c r="IYV50" s="2245"/>
      <c r="IYW50" s="2245"/>
      <c r="IYX50" s="2245"/>
      <c r="IYY50" s="2245"/>
      <c r="IYZ50" s="2245"/>
      <c r="IZA50" s="2067"/>
      <c r="IZB50" s="2235"/>
      <c r="IZC50" s="2235"/>
      <c r="IZD50" s="2235"/>
      <c r="IZE50" s="2235"/>
      <c r="IZF50" s="2069"/>
      <c r="IZG50" s="2069"/>
      <c r="IZH50" s="2069"/>
      <c r="IZI50" s="2067"/>
      <c r="IZJ50" s="2181"/>
      <c r="IZK50" s="2236"/>
      <c r="IZL50" s="2237"/>
      <c r="IZM50" s="2238"/>
      <c r="IZN50" s="2238"/>
      <c r="IZO50" s="2232"/>
      <c r="IZP50" s="2232"/>
      <c r="IZQ50" s="2232"/>
      <c r="IZR50" s="2239"/>
      <c r="IZS50" s="2240"/>
      <c r="IZT50" s="2241"/>
      <c r="IZU50" s="2242"/>
      <c r="IZV50" s="2243"/>
      <c r="IZW50" s="2243"/>
      <c r="IZX50" s="2244"/>
      <c r="IZY50" s="2181"/>
      <c r="IZZ50" s="2181"/>
      <c r="JAA50" s="2181"/>
      <c r="JAB50" s="2181"/>
      <c r="JAC50" s="2245"/>
      <c r="JAD50" s="2245"/>
      <c r="JAE50" s="2245"/>
      <c r="JAF50" s="2245"/>
      <c r="JAG50" s="2245"/>
      <c r="JAH50" s="2245"/>
      <c r="JAI50" s="2245"/>
      <c r="JAJ50" s="2245"/>
      <c r="JAK50" s="2245"/>
      <c r="JAL50" s="2245"/>
      <c r="JAM50" s="2245"/>
      <c r="JAN50" s="2245"/>
      <c r="JAO50" s="2067"/>
      <c r="JAP50" s="2235"/>
      <c r="JAQ50" s="2235"/>
      <c r="JAR50" s="2235"/>
      <c r="JAS50" s="2235"/>
      <c r="JAT50" s="2069"/>
      <c r="JAU50" s="2069"/>
      <c r="JAV50" s="2069"/>
      <c r="JAW50" s="2067"/>
      <c r="JAX50" s="2181"/>
      <c r="JAY50" s="2236"/>
      <c r="JAZ50" s="2237"/>
      <c r="JBA50" s="2238"/>
      <c r="JBB50" s="2238"/>
      <c r="JBC50" s="2232"/>
      <c r="JBD50" s="2232"/>
      <c r="JBE50" s="2232"/>
      <c r="JBF50" s="2239"/>
      <c r="JBG50" s="2240"/>
      <c r="JBH50" s="2241"/>
      <c r="JBI50" s="2242"/>
      <c r="JBJ50" s="2243"/>
      <c r="JBK50" s="2243"/>
      <c r="JBL50" s="2244"/>
      <c r="JBM50" s="2181"/>
      <c r="JBN50" s="2181"/>
      <c r="JBO50" s="2181"/>
      <c r="JBP50" s="2181"/>
      <c r="JBQ50" s="2245"/>
      <c r="JBR50" s="2245"/>
      <c r="JBS50" s="2245"/>
      <c r="JBT50" s="2245"/>
      <c r="JBU50" s="2245"/>
      <c r="JBV50" s="2245"/>
      <c r="JBW50" s="2245"/>
      <c r="JBX50" s="2245"/>
      <c r="JBY50" s="2245"/>
      <c r="JBZ50" s="2245"/>
      <c r="JCA50" s="2245"/>
      <c r="JCB50" s="2245"/>
      <c r="JCC50" s="2067"/>
      <c r="JCD50" s="2235"/>
      <c r="JCE50" s="2235"/>
      <c r="JCF50" s="2235"/>
      <c r="JCG50" s="2235"/>
      <c r="JCH50" s="2069"/>
      <c r="JCI50" s="2069"/>
      <c r="JCJ50" s="2069"/>
      <c r="JCK50" s="2067"/>
      <c r="JCL50" s="2181"/>
      <c r="JCM50" s="2236"/>
      <c r="JCN50" s="2237"/>
      <c r="JCO50" s="2238"/>
      <c r="JCP50" s="2238"/>
      <c r="JCQ50" s="2232"/>
      <c r="JCR50" s="2232"/>
      <c r="JCS50" s="2232"/>
      <c r="JCT50" s="2239"/>
      <c r="JCU50" s="2240"/>
      <c r="JCV50" s="2241"/>
      <c r="JCW50" s="2242"/>
      <c r="JCX50" s="2243"/>
      <c r="JCY50" s="2243"/>
      <c r="JCZ50" s="2244"/>
      <c r="JDA50" s="2181"/>
      <c r="JDB50" s="2181"/>
      <c r="JDC50" s="2181"/>
      <c r="JDD50" s="2181"/>
      <c r="JDE50" s="2245"/>
      <c r="JDF50" s="2245"/>
      <c r="JDG50" s="2245"/>
      <c r="JDH50" s="2245"/>
      <c r="JDI50" s="2245"/>
      <c r="JDJ50" s="2245"/>
      <c r="JDK50" s="2245"/>
      <c r="JDL50" s="2245"/>
      <c r="JDM50" s="2245"/>
      <c r="JDN50" s="2245"/>
      <c r="JDO50" s="2245"/>
      <c r="JDP50" s="2245"/>
      <c r="JDQ50" s="2067"/>
      <c r="JDR50" s="2235"/>
      <c r="JDS50" s="2235"/>
      <c r="JDT50" s="2235"/>
      <c r="JDU50" s="2235"/>
      <c r="JDV50" s="2069"/>
      <c r="JDW50" s="2069"/>
      <c r="JDX50" s="2069"/>
      <c r="JDY50" s="2067"/>
      <c r="JDZ50" s="2181"/>
      <c r="JEA50" s="2236"/>
      <c r="JEB50" s="2237"/>
      <c r="JEC50" s="2238"/>
      <c r="JED50" s="2238"/>
      <c r="JEE50" s="2232"/>
      <c r="JEF50" s="2232"/>
      <c r="JEG50" s="2232"/>
      <c r="JEH50" s="2239"/>
      <c r="JEI50" s="2240"/>
      <c r="JEJ50" s="2241"/>
      <c r="JEK50" s="2242"/>
      <c r="JEL50" s="2243"/>
      <c r="JEM50" s="2243"/>
      <c r="JEN50" s="2244"/>
      <c r="JEO50" s="2181"/>
      <c r="JEP50" s="2181"/>
      <c r="JEQ50" s="2181"/>
      <c r="JER50" s="2181"/>
      <c r="JES50" s="2245"/>
      <c r="JET50" s="2245"/>
      <c r="JEU50" s="2245"/>
      <c r="JEV50" s="2245"/>
      <c r="JEW50" s="2245"/>
      <c r="JEX50" s="2245"/>
      <c r="JEY50" s="2245"/>
      <c r="JEZ50" s="2245"/>
      <c r="JFA50" s="2245"/>
      <c r="JFB50" s="2245"/>
      <c r="JFC50" s="2245"/>
      <c r="JFD50" s="2245"/>
      <c r="JFE50" s="2067"/>
      <c r="JFF50" s="2235"/>
      <c r="JFG50" s="2235"/>
      <c r="JFH50" s="2235"/>
      <c r="JFI50" s="2235"/>
      <c r="JFJ50" s="2069"/>
      <c r="JFK50" s="2069"/>
      <c r="JFL50" s="2069"/>
      <c r="JFM50" s="2067"/>
      <c r="JFN50" s="2181"/>
      <c r="JFO50" s="2236"/>
      <c r="JFP50" s="2237"/>
      <c r="JFQ50" s="2238"/>
      <c r="JFR50" s="2238"/>
      <c r="JFS50" s="2232"/>
      <c r="JFT50" s="2232"/>
      <c r="JFU50" s="2232"/>
      <c r="JFV50" s="2239"/>
      <c r="JFW50" s="2240"/>
      <c r="JFX50" s="2241"/>
      <c r="JFY50" s="2242"/>
      <c r="JFZ50" s="2243"/>
      <c r="JGA50" s="2243"/>
      <c r="JGB50" s="2244"/>
      <c r="JGC50" s="2181"/>
      <c r="JGD50" s="2181"/>
      <c r="JGE50" s="2181"/>
      <c r="JGF50" s="2181"/>
      <c r="JGG50" s="2245"/>
      <c r="JGH50" s="2245"/>
      <c r="JGI50" s="2245"/>
      <c r="JGJ50" s="2245"/>
      <c r="JGK50" s="2245"/>
      <c r="JGL50" s="2245"/>
      <c r="JGM50" s="2245"/>
      <c r="JGN50" s="2245"/>
      <c r="JGO50" s="2245"/>
      <c r="JGP50" s="2245"/>
      <c r="JGQ50" s="2245"/>
      <c r="JGR50" s="2245"/>
      <c r="JGS50" s="2067"/>
      <c r="JGT50" s="2235"/>
      <c r="JGU50" s="2235"/>
      <c r="JGV50" s="2235"/>
      <c r="JGW50" s="2235"/>
      <c r="JGX50" s="2069"/>
      <c r="JGY50" s="2069"/>
      <c r="JGZ50" s="2069"/>
      <c r="JHA50" s="2067"/>
      <c r="JHB50" s="2181"/>
      <c r="JHC50" s="2236"/>
      <c r="JHD50" s="2237"/>
      <c r="JHE50" s="2238"/>
      <c r="JHF50" s="2238"/>
      <c r="JHG50" s="2232"/>
      <c r="JHH50" s="2232"/>
      <c r="JHI50" s="2232"/>
      <c r="JHJ50" s="2239"/>
      <c r="JHK50" s="2240"/>
      <c r="JHL50" s="2241"/>
      <c r="JHM50" s="2242"/>
      <c r="JHN50" s="2243"/>
      <c r="JHO50" s="2243"/>
      <c r="JHP50" s="2244"/>
      <c r="JHQ50" s="2181"/>
      <c r="JHR50" s="2181"/>
      <c r="JHS50" s="2181"/>
      <c r="JHT50" s="2181"/>
      <c r="JHU50" s="2245"/>
      <c r="JHV50" s="2245"/>
      <c r="JHW50" s="2245"/>
      <c r="JHX50" s="2245"/>
      <c r="JHY50" s="2245"/>
      <c r="JHZ50" s="2245"/>
      <c r="JIA50" s="2245"/>
      <c r="JIB50" s="2245"/>
      <c r="JIC50" s="2245"/>
      <c r="JID50" s="2245"/>
      <c r="JIE50" s="2245"/>
      <c r="JIF50" s="2245"/>
      <c r="JIG50" s="2067"/>
      <c r="JIH50" s="2235"/>
      <c r="JII50" s="2235"/>
      <c r="JIJ50" s="2235"/>
      <c r="JIK50" s="2235"/>
      <c r="JIL50" s="2069"/>
      <c r="JIM50" s="2069"/>
      <c r="JIN50" s="2069"/>
      <c r="JIO50" s="2067"/>
      <c r="JIP50" s="2181"/>
      <c r="JIQ50" s="2236"/>
      <c r="JIR50" s="2237"/>
      <c r="JIS50" s="2238"/>
      <c r="JIT50" s="2238"/>
      <c r="JIU50" s="2232"/>
      <c r="JIV50" s="2232"/>
      <c r="JIW50" s="2232"/>
      <c r="JIX50" s="2239"/>
      <c r="JIY50" s="2240"/>
      <c r="JIZ50" s="2241"/>
      <c r="JJA50" s="2242"/>
      <c r="JJB50" s="2243"/>
      <c r="JJC50" s="2243"/>
      <c r="JJD50" s="2244"/>
      <c r="JJE50" s="2181"/>
      <c r="JJF50" s="2181"/>
      <c r="JJG50" s="2181"/>
      <c r="JJH50" s="2181"/>
      <c r="JJI50" s="2245"/>
      <c r="JJJ50" s="2245"/>
      <c r="JJK50" s="2245"/>
      <c r="JJL50" s="2245"/>
      <c r="JJM50" s="2245"/>
      <c r="JJN50" s="2245"/>
      <c r="JJO50" s="2245"/>
      <c r="JJP50" s="2245"/>
      <c r="JJQ50" s="2245"/>
      <c r="JJR50" s="2245"/>
      <c r="JJS50" s="2245"/>
      <c r="JJT50" s="2245"/>
      <c r="JJU50" s="2067"/>
      <c r="JJV50" s="2235"/>
      <c r="JJW50" s="2235"/>
      <c r="JJX50" s="2235"/>
      <c r="JJY50" s="2235"/>
      <c r="JJZ50" s="2069"/>
      <c r="JKA50" s="2069"/>
      <c r="JKB50" s="2069"/>
      <c r="JKC50" s="2067"/>
      <c r="JKD50" s="2181"/>
      <c r="JKE50" s="2236"/>
      <c r="JKF50" s="2237"/>
      <c r="JKG50" s="2238"/>
      <c r="JKH50" s="2238"/>
      <c r="JKI50" s="2232"/>
      <c r="JKJ50" s="2232"/>
      <c r="JKK50" s="2232"/>
      <c r="JKL50" s="2239"/>
      <c r="JKM50" s="2240"/>
      <c r="JKN50" s="2241"/>
      <c r="JKO50" s="2242"/>
      <c r="JKP50" s="2243"/>
      <c r="JKQ50" s="2243"/>
      <c r="JKR50" s="2244"/>
      <c r="JKS50" s="2181"/>
      <c r="JKT50" s="2181"/>
      <c r="JKU50" s="2181"/>
      <c r="JKV50" s="2181"/>
      <c r="JKW50" s="2245"/>
      <c r="JKX50" s="2245"/>
      <c r="JKY50" s="2245"/>
      <c r="JKZ50" s="2245"/>
      <c r="JLA50" s="2245"/>
      <c r="JLB50" s="2245"/>
      <c r="JLC50" s="2245"/>
      <c r="JLD50" s="2245"/>
      <c r="JLE50" s="2245"/>
      <c r="JLF50" s="2245"/>
      <c r="JLG50" s="2245"/>
      <c r="JLH50" s="2245"/>
      <c r="JLI50" s="2067"/>
      <c r="JLJ50" s="2235"/>
      <c r="JLK50" s="2235"/>
      <c r="JLL50" s="2235"/>
      <c r="JLM50" s="2235"/>
      <c r="JLN50" s="2069"/>
      <c r="JLO50" s="2069"/>
      <c r="JLP50" s="2069"/>
      <c r="JLQ50" s="2067"/>
      <c r="JLR50" s="2181"/>
      <c r="JLS50" s="2236"/>
      <c r="JLT50" s="2237"/>
      <c r="JLU50" s="2238"/>
      <c r="JLV50" s="2238"/>
      <c r="JLW50" s="2232"/>
      <c r="JLX50" s="2232"/>
      <c r="JLY50" s="2232"/>
      <c r="JLZ50" s="2239"/>
      <c r="JMA50" s="2240"/>
      <c r="JMB50" s="2241"/>
      <c r="JMC50" s="2242"/>
      <c r="JMD50" s="2243"/>
      <c r="JME50" s="2243"/>
      <c r="JMF50" s="2244"/>
      <c r="JMG50" s="2181"/>
      <c r="JMH50" s="2181"/>
      <c r="JMI50" s="2181"/>
      <c r="JMJ50" s="2181"/>
      <c r="JMK50" s="2245"/>
      <c r="JML50" s="2245"/>
      <c r="JMM50" s="2245"/>
      <c r="JMN50" s="2245"/>
      <c r="JMO50" s="2245"/>
      <c r="JMP50" s="2245"/>
      <c r="JMQ50" s="2245"/>
      <c r="JMR50" s="2245"/>
      <c r="JMS50" s="2245"/>
      <c r="JMT50" s="2245"/>
      <c r="JMU50" s="2245"/>
      <c r="JMV50" s="2245"/>
      <c r="JMW50" s="2067"/>
      <c r="JMX50" s="2235"/>
      <c r="JMY50" s="2235"/>
      <c r="JMZ50" s="2235"/>
      <c r="JNA50" s="2235"/>
      <c r="JNB50" s="2069"/>
      <c r="JNC50" s="2069"/>
      <c r="JND50" s="2069"/>
      <c r="JNE50" s="2067"/>
      <c r="JNF50" s="2181"/>
      <c r="JNG50" s="2236"/>
      <c r="JNH50" s="2237"/>
      <c r="JNI50" s="2238"/>
      <c r="JNJ50" s="2238"/>
      <c r="JNK50" s="2232"/>
      <c r="JNL50" s="2232"/>
      <c r="JNM50" s="2232"/>
      <c r="JNN50" s="2239"/>
      <c r="JNO50" s="2240"/>
      <c r="JNP50" s="2241"/>
      <c r="JNQ50" s="2242"/>
      <c r="JNR50" s="2243"/>
      <c r="JNS50" s="2243"/>
      <c r="JNT50" s="2244"/>
      <c r="JNU50" s="2181"/>
      <c r="JNV50" s="2181"/>
      <c r="JNW50" s="2181"/>
      <c r="JNX50" s="2181"/>
      <c r="JNY50" s="2245"/>
      <c r="JNZ50" s="2245"/>
      <c r="JOA50" s="2245"/>
      <c r="JOB50" s="2245"/>
      <c r="JOC50" s="2245"/>
      <c r="JOD50" s="2245"/>
      <c r="JOE50" s="2245"/>
      <c r="JOF50" s="2245"/>
      <c r="JOG50" s="2245"/>
      <c r="JOH50" s="2245"/>
      <c r="JOI50" s="2245"/>
      <c r="JOJ50" s="2245"/>
      <c r="JOK50" s="2067"/>
      <c r="JOL50" s="2235"/>
      <c r="JOM50" s="2235"/>
      <c r="JON50" s="2235"/>
      <c r="JOO50" s="2235"/>
      <c r="JOP50" s="2069"/>
      <c r="JOQ50" s="2069"/>
      <c r="JOR50" s="2069"/>
      <c r="JOS50" s="2067"/>
      <c r="JOT50" s="2181"/>
      <c r="JOU50" s="2236"/>
      <c r="JOV50" s="2237"/>
      <c r="JOW50" s="2238"/>
      <c r="JOX50" s="2238"/>
      <c r="JOY50" s="2232"/>
      <c r="JOZ50" s="2232"/>
      <c r="JPA50" s="2232"/>
      <c r="JPB50" s="2239"/>
      <c r="JPC50" s="2240"/>
      <c r="JPD50" s="2241"/>
      <c r="JPE50" s="2242"/>
      <c r="JPF50" s="2243"/>
      <c r="JPG50" s="2243"/>
      <c r="JPH50" s="2244"/>
      <c r="JPI50" s="2181"/>
      <c r="JPJ50" s="2181"/>
      <c r="JPK50" s="2181"/>
      <c r="JPL50" s="2181"/>
      <c r="JPM50" s="2245"/>
      <c r="JPN50" s="2245"/>
      <c r="JPO50" s="2245"/>
      <c r="JPP50" s="2245"/>
      <c r="JPQ50" s="2245"/>
      <c r="JPR50" s="2245"/>
      <c r="JPS50" s="2245"/>
      <c r="JPT50" s="2245"/>
      <c r="JPU50" s="2245"/>
      <c r="JPV50" s="2245"/>
      <c r="JPW50" s="2245"/>
      <c r="JPX50" s="2245"/>
      <c r="JPY50" s="2067"/>
      <c r="JPZ50" s="2235"/>
      <c r="JQA50" s="2235"/>
      <c r="JQB50" s="2235"/>
      <c r="JQC50" s="2235"/>
      <c r="JQD50" s="2069"/>
      <c r="JQE50" s="2069"/>
      <c r="JQF50" s="2069"/>
      <c r="JQG50" s="2067"/>
      <c r="JQH50" s="2181"/>
      <c r="JQI50" s="2236"/>
      <c r="JQJ50" s="2237"/>
      <c r="JQK50" s="2238"/>
      <c r="JQL50" s="2238"/>
      <c r="JQM50" s="2232"/>
      <c r="JQN50" s="2232"/>
      <c r="JQO50" s="2232"/>
      <c r="JQP50" s="2239"/>
      <c r="JQQ50" s="2240"/>
      <c r="JQR50" s="2241"/>
      <c r="JQS50" s="2242"/>
      <c r="JQT50" s="2243"/>
      <c r="JQU50" s="2243"/>
      <c r="JQV50" s="2244"/>
      <c r="JQW50" s="2181"/>
      <c r="JQX50" s="2181"/>
      <c r="JQY50" s="2181"/>
      <c r="JQZ50" s="2181"/>
      <c r="JRA50" s="2245"/>
      <c r="JRB50" s="2245"/>
      <c r="JRC50" s="2245"/>
      <c r="JRD50" s="2245"/>
      <c r="JRE50" s="2245"/>
      <c r="JRF50" s="2245"/>
      <c r="JRG50" s="2245"/>
      <c r="JRH50" s="2245"/>
      <c r="JRI50" s="2245"/>
      <c r="JRJ50" s="2245"/>
      <c r="JRK50" s="2245"/>
      <c r="JRL50" s="2245"/>
      <c r="JRM50" s="2067"/>
      <c r="JRN50" s="2235"/>
      <c r="JRO50" s="2235"/>
      <c r="JRP50" s="2235"/>
      <c r="JRQ50" s="2235"/>
      <c r="JRR50" s="2069"/>
      <c r="JRS50" s="2069"/>
      <c r="JRT50" s="2069"/>
      <c r="JRU50" s="2067"/>
      <c r="JRV50" s="2181"/>
      <c r="JRW50" s="2236"/>
      <c r="JRX50" s="2237"/>
      <c r="JRY50" s="2238"/>
      <c r="JRZ50" s="2238"/>
      <c r="JSA50" s="2232"/>
      <c r="JSB50" s="2232"/>
      <c r="JSC50" s="2232"/>
      <c r="JSD50" s="2239"/>
      <c r="JSE50" s="2240"/>
      <c r="JSF50" s="2241"/>
      <c r="JSG50" s="2242"/>
      <c r="JSH50" s="2243"/>
      <c r="JSI50" s="2243"/>
      <c r="JSJ50" s="2244"/>
      <c r="JSK50" s="2181"/>
      <c r="JSL50" s="2181"/>
      <c r="JSM50" s="2181"/>
      <c r="JSN50" s="2181"/>
      <c r="JSO50" s="2245"/>
      <c r="JSP50" s="2245"/>
      <c r="JSQ50" s="2245"/>
      <c r="JSR50" s="2245"/>
      <c r="JSS50" s="2245"/>
      <c r="JST50" s="2245"/>
      <c r="JSU50" s="2245"/>
      <c r="JSV50" s="2245"/>
      <c r="JSW50" s="2245"/>
      <c r="JSX50" s="2245"/>
      <c r="JSY50" s="2245"/>
      <c r="JSZ50" s="2245"/>
      <c r="JTA50" s="2067"/>
      <c r="JTB50" s="2235"/>
      <c r="JTC50" s="2235"/>
      <c r="JTD50" s="2235"/>
      <c r="JTE50" s="2235"/>
      <c r="JTF50" s="2069"/>
      <c r="JTG50" s="2069"/>
      <c r="JTH50" s="2069"/>
      <c r="JTI50" s="2067"/>
      <c r="JTJ50" s="2181"/>
      <c r="JTK50" s="2236"/>
      <c r="JTL50" s="2237"/>
      <c r="JTM50" s="2238"/>
      <c r="JTN50" s="2238"/>
      <c r="JTO50" s="2232"/>
      <c r="JTP50" s="2232"/>
      <c r="JTQ50" s="2232"/>
      <c r="JTR50" s="2239"/>
      <c r="JTS50" s="2240"/>
      <c r="JTT50" s="2241"/>
      <c r="JTU50" s="2242"/>
      <c r="JTV50" s="2243"/>
      <c r="JTW50" s="2243"/>
      <c r="JTX50" s="2244"/>
      <c r="JTY50" s="2181"/>
      <c r="JTZ50" s="2181"/>
      <c r="JUA50" s="2181"/>
      <c r="JUB50" s="2181"/>
      <c r="JUC50" s="2245"/>
      <c r="JUD50" s="2245"/>
      <c r="JUE50" s="2245"/>
      <c r="JUF50" s="2245"/>
      <c r="JUG50" s="2245"/>
      <c r="JUH50" s="2245"/>
      <c r="JUI50" s="2245"/>
      <c r="JUJ50" s="2245"/>
      <c r="JUK50" s="2245"/>
      <c r="JUL50" s="2245"/>
      <c r="JUM50" s="2245"/>
      <c r="JUN50" s="2245"/>
      <c r="JUO50" s="2067"/>
      <c r="JUP50" s="2235"/>
      <c r="JUQ50" s="2235"/>
      <c r="JUR50" s="2235"/>
      <c r="JUS50" s="2235"/>
      <c r="JUT50" s="2069"/>
      <c r="JUU50" s="2069"/>
      <c r="JUV50" s="2069"/>
      <c r="JUW50" s="2067"/>
      <c r="JUX50" s="2181"/>
      <c r="JUY50" s="2236"/>
      <c r="JUZ50" s="2237"/>
      <c r="JVA50" s="2238"/>
      <c r="JVB50" s="2238"/>
      <c r="JVC50" s="2232"/>
      <c r="JVD50" s="2232"/>
      <c r="JVE50" s="2232"/>
      <c r="JVF50" s="2239"/>
      <c r="JVG50" s="2240"/>
      <c r="JVH50" s="2241"/>
      <c r="JVI50" s="2242"/>
      <c r="JVJ50" s="2243"/>
      <c r="JVK50" s="2243"/>
      <c r="JVL50" s="2244"/>
      <c r="JVM50" s="2181"/>
      <c r="JVN50" s="2181"/>
      <c r="JVO50" s="2181"/>
      <c r="JVP50" s="2181"/>
      <c r="JVQ50" s="2245"/>
      <c r="JVR50" s="2245"/>
      <c r="JVS50" s="2245"/>
      <c r="JVT50" s="2245"/>
      <c r="JVU50" s="2245"/>
      <c r="JVV50" s="2245"/>
      <c r="JVW50" s="2245"/>
      <c r="JVX50" s="2245"/>
      <c r="JVY50" s="2245"/>
      <c r="JVZ50" s="2245"/>
      <c r="JWA50" s="2245"/>
      <c r="JWB50" s="2245"/>
      <c r="JWC50" s="2067"/>
      <c r="JWD50" s="2235"/>
      <c r="JWE50" s="2235"/>
      <c r="JWF50" s="2235"/>
      <c r="JWG50" s="2235"/>
      <c r="JWH50" s="2069"/>
      <c r="JWI50" s="2069"/>
      <c r="JWJ50" s="2069"/>
      <c r="JWK50" s="2067"/>
      <c r="JWL50" s="2181"/>
      <c r="JWM50" s="2236"/>
      <c r="JWN50" s="2237"/>
      <c r="JWO50" s="2238"/>
      <c r="JWP50" s="2238"/>
      <c r="JWQ50" s="2232"/>
      <c r="JWR50" s="2232"/>
      <c r="JWS50" s="2232"/>
      <c r="JWT50" s="2239"/>
      <c r="JWU50" s="2240"/>
      <c r="JWV50" s="2241"/>
      <c r="JWW50" s="2242"/>
      <c r="JWX50" s="2243"/>
      <c r="JWY50" s="2243"/>
      <c r="JWZ50" s="2244"/>
      <c r="JXA50" s="2181"/>
      <c r="JXB50" s="2181"/>
      <c r="JXC50" s="2181"/>
      <c r="JXD50" s="2181"/>
      <c r="JXE50" s="2245"/>
      <c r="JXF50" s="2245"/>
      <c r="JXG50" s="2245"/>
      <c r="JXH50" s="2245"/>
      <c r="JXI50" s="2245"/>
      <c r="JXJ50" s="2245"/>
      <c r="JXK50" s="2245"/>
      <c r="JXL50" s="2245"/>
      <c r="JXM50" s="2245"/>
      <c r="JXN50" s="2245"/>
      <c r="JXO50" s="2245"/>
      <c r="JXP50" s="2245"/>
      <c r="JXQ50" s="2067"/>
      <c r="JXR50" s="2235"/>
      <c r="JXS50" s="2235"/>
      <c r="JXT50" s="2235"/>
      <c r="JXU50" s="2235"/>
      <c r="JXV50" s="2069"/>
      <c r="JXW50" s="2069"/>
      <c r="JXX50" s="2069"/>
      <c r="JXY50" s="2067"/>
      <c r="JXZ50" s="2181"/>
      <c r="JYA50" s="2236"/>
      <c r="JYB50" s="2237"/>
      <c r="JYC50" s="2238"/>
      <c r="JYD50" s="2238"/>
      <c r="JYE50" s="2232"/>
      <c r="JYF50" s="2232"/>
      <c r="JYG50" s="2232"/>
      <c r="JYH50" s="2239"/>
      <c r="JYI50" s="2240"/>
      <c r="JYJ50" s="2241"/>
      <c r="JYK50" s="2242"/>
      <c r="JYL50" s="2243"/>
      <c r="JYM50" s="2243"/>
      <c r="JYN50" s="2244"/>
      <c r="JYO50" s="2181"/>
      <c r="JYP50" s="2181"/>
      <c r="JYQ50" s="2181"/>
      <c r="JYR50" s="2181"/>
      <c r="JYS50" s="2245"/>
      <c r="JYT50" s="2245"/>
      <c r="JYU50" s="2245"/>
      <c r="JYV50" s="2245"/>
      <c r="JYW50" s="2245"/>
      <c r="JYX50" s="2245"/>
      <c r="JYY50" s="2245"/>
      <c r="JYZ50" s="2245"/>
      <c r="JZA50" s="2245"/>
      <c r="JZB50" s="2245"/>
      <c r="JZC50" s="2245"/>
      <c r="JZD50" s="2245"/>
      <c r="JZE50" s="2067"/>
      <c r="JZF50" s="2235"/>
      <c r="JZG50" s="2235"/>
      <c r="JZH50" s="2235"/>
      <c r="JZI50" s="2235"/>
      <c r="JZJ50" s="2069"/>
      <c r="JZK50" s="2069"/>
      <c r="JZL50" s="2069"/>
      <c r="JZM50" s="2067"/>
      <c r="JZN50" s="2181"/>
      <c r="JZO50" s="2236"/>
      <c r="JZP50" s="2237"/>
      <c r="JZQ50" s="2238"/>
      <c r="JZR50" s="2238"/>
      <c r="JZS50" s="2232"/>
      <c r="JZT50" s="2232"/>
      <c r="JZU50" s="2232"/>
      <c r="JZV50" s="2239"/>
      <c r="JZW50" s="2240"/>
      <c r="JZX50" s="2241"/>
      <c r="JZY50" s="2242"/>
      <c r="JZZ50" s="2243"/>
      <c r="KAA50" s="2243"/>
      <c r="KAB50" s="2244"/>
      <c r="KAC50" s="2181"/>
      <c r="KAD50" s="2181"/>
      <c r="KAE50" s="2181"/>
      <c r="KAF50" s="2181"/>
      <c r="KAG50" s="2245"/>
      <c r="KAH50" s="2245"/>
      <c r="KAI50" s="2245"/>
      <c r="KAJ50" s="2245"/>
      <c r="KAK50" s="2245"/>
      <c r="KAL50" s="2245"/>
      <c r="KAM50" s="2245"/>
      <c r="KAN50" s="2245"/>
      <c r="KAO50" s="2245"/>
      <c r="KAP50" s="2245"/>
      <c r="KAQ50" s="2245"/>
      <c r="KAR50" s="2245"/>
      <c r="KAS50" s="2067"/>
      <c r="KAT50" s="2235"/>
      <c r="KAU50" s="2235"/>
      <c r="KAV50" s="2235"/>
      <c r="KAW50" s="2235"/>
      <c r="KAX50" s="2069"/>
      <c r="KAY50" s="2069"/>
      <c r="KAZ50" s="2069"/>
      <c r="KBA50" s="2067"/>
      <c r="KBB50" s="2181"/>
      <c r="KBC50" s="2236"/>
      <c r="KBD50" s="2237"/>
      <c r="KBE50" s="2238"/>
      <c r="KBF50" s="2238"/>
      <c r="KBG50" s="2232"/>
      <c r="KBH50" s="2232"/>
      <c r="KBI50" s="2232"/>
      <c r="KBJ50" s="2239"/>
      <c r="KBK50" s="2240"/>
      <c r="KBL50" s="2241"/>
      <c r="KBM50" s="2242"/>
      <c r="KBN50" s="2243"/>
      <c r="KBO50" s="2243"/>
      <c r="KBP50" s="2244"/>
      <c r="KBQ50" s="2181"/>
      <c r="KBR50" s="2181"/>
      <c r="KBS50" s="2181"/>
      <c r="KBT50" s="2181"/>
      <c r="KBU50" s="2245"/>
      <c r="KBV50" s="2245"/>
      <c r="KBW50" s="2245"/>
      <c r="KBX50" s="2245"/>
      <c r="KBY50" s="2245"/>
      <c r="KBZ50" s="2245"/>
      <c r="KCA50" s="2245"/>
      <c r="KCB50" s="2245"/>
      <c r="KCC50" s="2245"/>
      <c r="KCD50" s="2245"/>
      <c r="KCE50" s="2245"/>
      <c r="KCF50" s="2245"/>
      <c r="KCG50" s="2067"/>
      <c r="KCH50" s="2235"/>
      <c r="KCI50" s="2235"/>
      <c r="KCJ50" s="2235"/>
      <c r="KCK50" s="2235"/>
      <c r="KCL50" s="2069"/>
      <c r="KCM50" s="2069"/>
      <c r="KCN50" s="2069"/>
      <c r="KCO50" s="2067"/>
      <c r="KCP50" s="2181"/>
      <c r="KCQ50" s="2236"/>
      <c r="KCR50" s="2237"/>
      <c r="KCS50" s="2238"/>
      <c r="KCT50" s="2238"/>
      <c r="KCU50" s="2232"/>
      <c r="KCV50" s="2232"/>
      <c r="KCW50" s="2232"/>
      <c r="KCX50" s="2239"/>
      <c r="KCY50" s="2240"/>
      <c r="KCZ50" s="2241"/>
      <c r="KDA50" s="2242"/>
      <c r="KDB50" s="2243"/>
      <c r="KDC50" s="2243"/>
      <c r="KDD50" s="2244"/>
      <c r="KDE50" s="2181"/>
      <c r="KDF50" s="2181"/>
      <c r="KDG50" s="2181"/>
      <c r="KDH50" s="2181"/>
      <c r="KDI50" s="2245"/>
      <c r="KDJ50" s="2245"/>
      <c r="KDK50" s="2245"/>
      <c r="KDL50" s="2245"/>
      <c r="KDM50" s="2245"/>
      <c r="KDN50" s="2245"/>
      <c r="KDO50" s="2245"/>
      <c r="KDP50" s="2245"/>
      <c r="KDQ50" s="2245"/>
      <c r="KDR50" s="2245"/>
      <c r="KDS50" s="2245"/>
      <c r="KDT50" s="2245"/>
      <c r="KDU50" s="2067"/>
      <c r="KDV50" s="2235"/>
      <c r="KDW50" s="2235"/>
      <c r="KDX50" s="2235"/>
      <c r="KDY50" s="2235"/>
      <c r="KDZ50" s="2069"/>
      <c r="KEA50" s="2069"/>
      <c r="KEB50" s="2069"/>
      <c r="KEC50" s="2067"/>
      <c r="KED50" s="2181"/>
      <c r="KEE50" s="2236"/>
      <c r="KEF50" s="2237"/>
      <c r="KEG50" s="2238"/>
      <c r="KEH50" s="2238"/>
      <c r="KEI50" s="2232"/>
      <c r="KEJ50" s="2232"/>
      <c r="KEK50" s="2232"/>
      <c r="KEL50" s="2239"/>
      <c r="KEM50" s="2240"/>
      <c r="KEN50" s="2241"/>
      <c r="KEO50" s="2242"/>
      <c r="KEP50" s="2243"/>
      <c r="KEQ50" s="2243"/>
      <c r="KER50" s="2244"/>
      <c r="KES50" s="2181"/>
      <c r="KET50" s="2181"/>
      <c r="KEU50" s="2181"/>
      <c r="KEV50" s="2181"/>
      <c r="KEW50" s="2245"/>
      <c r="KEX50" s="2245"/>
      <c r="KEY50" s="2245"/>
      <c r="KEZ50" s="2245"/>
      <c r="KFA50" s="2245"/>
      <c r="KFB50" s="2245"/>
      <c r="KFC50" s="2245"/>
      <c r="KFD50" s="2245"/>
      <c r="KFE50" s="2245"/>
      <c r="KFF50" s="2245"/>
      <c r="KFG50" s="2245"/>
      <c r="KFH50" s="2245"/>
      <c r="KFI50" s="2067"/>
      <c r="KFJ50" s="2235"/>
      <c r="KFK50" s="2235"/>
      <c r="KFL50" s="2235"/>
      <c r="KFM50" s="2235"/>
      <c r="KFN50" s="2069"/>
      <c r="KFO50" s="2069"/>
      <c r="KFP50" s="2069"/>
      <c r="KFQ50" s="2067"/>
      <c r="KFR50" s="2181"/>
      <c r="KFS50" s="2236"/>
      <c r="KFT50" s="2237"/>
      <c r="KFU50" s="2238"/>
      <c r="KFV50" s="2238"/>
      <c r="KFW50" s="2232"/>
      <c r="KFX50" s="2232"/>
      <c r="KFY50" s="2232"/>
      <c r="KFZ50" s="2239"/>
      <c r="KGA50" s="2240"/>
      <c r="KGB50" s="2241"/>
      <c r="KGC50" s="2242"/>
      <c r="KGD50" s="2243"/>
      <c r="KGE50" s="2243"/>
      <c r="KGF50" s="2244"/>
      <c r="KGG50" s="2181"/>
      <c r="KGH50" s="2181"/>
      <c r="KGI50" s="2181"/>
      <c r="KGJ50" s="2181"/>
      <c r="KGK50" s="2245"/>
      <c r="KGL50" s="2245"/>
      <c r="KGM50" s="2245"/>
      <c r="KGN50" s="2245"/>
      <c r="KGO50" s="2245"/>
      <c r="KGP50" s="2245"/>
      <c r="KGQ50" s="2245"/>
      <c r="KGR50" s="2245"/>
      <c r="KGS50" s="2245"/>
      <c r="KGT50" s="2245"/>
      <c r="KGU50" s="2245"/>
      <c r="KGV50" s="2245"/>
      <c r="KGW50" s="2067"/>
      <c r="KGX50" s="2235"/>
      <c r="KGY50" s="2235"/>
      <c r="KGZ50" s="2235"/>
      <c r="KHA50" s="2235"/>
      <c r="KHB50" s="2069"/>
      <c r="KHC50" s="2069"/>
      <c r="KHD50" s="2069"/>
      <c r="KHE50" s="2067"/>
      <c r="KHF50" s="2181"/>
      <c r="KHG50" s="2236"/>
      <c r="KHH50" s="2237"/>
      <c r="KHI50" s="2238"/>
      <c r="KHJ50" s="2238"/>
      <c r="KHK50" s="2232"/>
      <c r="KHL50" s="2232"/>
      <c r="KHM50" s="2232"/>
      <c r="KHN50" s="2239"/>
      <c r="KHO50" s="2240"/>
      <c r="KHP50" s="2241"/>
      <c r="KHQ50" s="2242"/>
      <c r="KHR50" s="2243"/>
      <c r="KHS50" s="2243"/>
      <c r="KHT50" s="2244"/>
      <c r="KHU50" s="2181"/>
      <c r="KHV50" s="2181"/>
      <c r="KHW50" s="2181"/>
      <c r="KHX50" s="2181"/>
      <c r="KHY50" s="2245"/>
      <c r="KHZ50" s="2245"/>
      <c r="KIA50" s="2245"/>
      <c r="KIB50" s="2245"/>
      <c r="KIC50" s="2245"/>
      <c r="KID50" s="2245"/>
      <c r="KIE50" s="2245"/>
      <c r="KIF50" s="2245"/>
      <c r="KIG50" s="2245"/>
      <c r="KIH50" s="2245"/>
      <c r="KII50" s="2245"/>
      <c r="KIJ50" s="2245"/>
      <c r="KIK50" s="2067"/>
      <c r="KIL50" s="2235"/>
      <c r="KIM50" s="2235"/>
      <c r="KIN50" s="2235"/>
      <c r="KIO50" s="2235"/>
      <c r="KIP50" s="2069"/>
      <c r="KIQ50" s="2069"/>
      <c r="KIR50" s="2069"/>
      <c r="KIS50" s="2067"/>
      <c r="KIT50" s="2181"/>
      <c r="KIU50" s="2236"/>
      <c r="KIV50" s="2237"/>
      <c r="KIW50" s="2238"/>
      <c r="KIX50" s="2238"/>
      <c r="KIY50" s="2232"/>
      <c r="KIZ50" s="2232"/>
      <c r="KJA50" s="2232"/>
      <c r="KJB50" s="2239"/>
      <c r="KJC50" s="2240"/>
      <c r="KJD50" s="2241"/>
      <c r="KJE50" s="2242"/>
      <c r="KJF50" s="2243"/>
      <c r="KJG50" s="2243"/>
      <c r="KJH50" s="2244"/>
      <c r="KJI50" s="2181"/>
      <c r="KJJ50" s="2181"/>
      <c r="KJK50" s="2181"/>
      <c r="KJL50" s="2181"/>
      <c r="KJM50" s="2245"/>
      <c r="KJN50" s="2245"/>
      <c r="KJO50" s="2245"/>
      <c r="KJP50" s="2245"/>
      <c r="KJQ50" s="2245"/>
      <c r="KJR50" s="2245"/>
      <c r="KJS50" s="2245"/>
      <c r="KJT50" s="2245"/>
      <c r="KJU50" s="2245"/>
      <c r="KJV50" s="2245"/>
      <c r="KJW50" s="2245"/>
      <c r="KJX50" s="2245"/>
      <c r="KJY50" s="2067"/>
      <c r="KJZ50" s="2235"/>
      <c r="KKA50" s="2235"/>
      <c r="KKB50" s="2235"/>
      <c r="KKC50" s="2235"/>
      <c r="KKD50" s="2069"/>
      <c r="KKE50" s="2069"/>
      <c r="KKF50" s="2069"/>
      <c r="KKG50" s="2067"/>
      <c r="KKH50" s="2181"/>
      <c r="KKI50" s="2236"/>
      <c r="KKJ50" s="2237"/>
      <c r="KKK50" s="2238"/>
      <c r="KKL50" s="2238"/>
      <c r="KKM50" s="2232"/>
      <c r="KKN50" s="2232"/>
      <c r="KKO50" s="2232"/>
      <c r="KKP50" s="2239"/>
      <c r="KKQ50" s="2240"/>
      <c r="KKR50" s="2241"/>
      <c r="KKS50" s="2242"/>
      <c r="KKT50" s="2243"/>
      <c r="KKU50" s="2243"/>
      <c r="KKV50" s="2244"/>
      <c r="KKW50" s="2181"/>
      <c r="KKX50" s="2181"/>
      <c r="KKY50" s="2181"/>
      <c r="KKZ50" s="2181"/>
      <c r="KLA50" s="2245"/>
      <c r="KLB50" s="2245"/>
      <c r="KLC50" s="2245"/>
      <c r="KLD50" s="2245"/>
      <c r="KLE50" s="2245"/>
      <c r="KLF50" s="2245"/>
      <c r="KLG50" s="2245"/>
      <c r="KLH50" s="2245"/>
      <c r="KLI50" s="2245"/>
      <c r="KLJ50" s="2245"/>
      <c r="KLK50" s="2245"/>
      <c r="KLL50" s="2245"/>
      <c r="KLM50" s="2067"/>
      <c r="KLN50" s="2235"/>
      <c r="KLO50" s="2235"/>
      <c r="KLP50" s="2235"/>
      <c r="KLQ50" s="2235"/>
      <c r="KLR50" s="2069"/>
      <c r="KLS50" s="2069"/>
      <c r="KLT50" s="2069"/>
      <c r="KLU50" s="2067"/>
      <c r="KLV50" s="2181"/>
      <c r="KLW50" s="2236"/>
      <c r="KLX50" s="2237"/>
      <c r="KLY50" s="2238"/>
      <c r="KLZ50" s="2238"/>
      <c r="KMA50" s="2232"/>
      <c r="KMB50" s="2232"/>
      <c r="KMC50" s="2232"/>
      <c r="KMD50" s="2239"/>
      <c r="KME50" s="2240"/>
      <c r="KMF50" s="2241"/>
      <c r="KMG50" s="2242"/>
      <c r="KMH50" s="2243"/>
      <c r="KMI50" s="2243"/>
      <c r="KMJ50" s="2244"/>
      <c r="KMK50" s="2181"/>
      <c r="KML50" s="2181"/>
      <c r="KMM50" s="2181"/>
      <c r="KMN50" s="2181"/>
      <c r="KMO50" s="2245"/>
      <c r="KMP50" s="2245"/>
      <c r="KMQ50" s="2245"/>
      <c r="KMR50" s="2245"/>
      <c r="KMS50" s="2245"/>
      <c r="KMT50" s="2245"/>
      <c r="KMU50" s="2245"/>
      <c r="KMV50" s="2245"/>
      <c r="KMW50" s="2245"/>
      <c r="KMX50" s="2245"/>
      <c r="KMY50" s="2245"/>
      <c r="KMZ50" s="2245"/>
      <c r="KNA50" s="2067"/>
      <c r="KNB50" s="2235"/>
      <c r="KNC50" s="2235"/>
      <c r="KND50" s="2235"/>
      <c r="KNE50" s="2235"/>
      <c r="KNF50" s="2069"/>
      <c r="KNG50" s="2069"/>
      <c r="KNH50" s="2069"/>
      <c r="KNI50" s="2067"/>
      <c r="KNJ50" s="2181"/>
      <c r="KNK50" s="2236"/>
      <c r="KNL50" s="2237"/>
      <c r="KNM50" s="2238"/>
      <c r="KNN50" s="2238"/>
      <c r="KNO50" s="2232"/>
      <c r="KNP50" s="2232"/>
      <c r="KNQ50" s="2232"/>
      <c r="KNR50" s="2239"/>
      <c r="KNS50" s="2240"/>
      <c r="KNT50" s="2241"/>
      <c r="KNU50" s="2242"/>
      <c r="KNV50" s="2243"/>
      <c r="KNW50" s="2243"/>
      <c r="KNX50" s="2244"/>
      <c r="KNY50" s="2181"/>
      <c r="KNZ50" s="2181"/>
      <c r="KOA50" s="2181"/>
      <c r="KOB50" s="2181"/>
      <c r="KOC50" s="2245"/>
      <c r="KOD50" s="2245"/>
      <c r="KOE50" s="2245"/>
      <c r="KOF50" s="2245"/>
      <c r="KOG50" s="2245"/>
      <c r="KOH50" s="2245"/>
      <c r="KOI50" s="2245"/>
      <c r="KOJ50" s="2245"/>
      <c r="KOK50" s="2245"/>
      <c r="KOL50" s="2245"/>
      <c r="KOM50" s="2245"/>
      <c r="KON50" s="2245"/>
      <c r="KOO50" s="2067"/>
      <c r="KOP50" s="2235"/>
      <c r="KOQ50" s="2235"/>
      <c r="KOR50" s="2235"/>
      <c r="KOS50" s="2235"/>
      <c r="KOT50" s="2069"/>
      <c r="KOU50" s="2069"/>
      <c r="KOV50" s="2069"/>
      <c r="KOW50" s="2067"/>
      <c r="KOX50" s="2181"/>
      <c r="KOY50" s="2236"/>
      <c r="KOZ50" s="2237"/>
      <c r="KPA50" s="2238"/>
      <c r="KPB50" s="2238"/>
      <c r="KPC50" s="2232"/>
      <c r="KPD50" s="2232"/>
      <c r="KPE50" s="2232"/>
      <c r="KPF50" s="2239"/>
      <c r="KPG50" s="2240"/>
      <c r="KPH50" s="2241"/>
      <c r="KPI50" s="2242"/>
      <c r="KPJ50" s="2243"/>
      <c r="KPK50" s="2243"/>
      <c r="KPL50" s="2244"/>
      <c r="KPM50" s="2181"/>
      <c r="KPN50" s="2181"/>
      <c r="KPO50" s="2181"/>
      <c r="KPP50" s="2181"/>
      <c r="KPQ50" s="2245"/>
      <c r="KPR50" s="2245"/>
      <c r="KPS50" s="2245"/>
      <c r="KPT50" s="2245"/>
      <c r="KPU50" s="2245"/>
      <c r="KPV50" s="2245"/>
      <c r="KPW50" s="2245"/>
      <c r="KPX50" s="2245"/>
      <c r="KPY50" s="2245"/>
      <c r="KPZ50" s="2245"/>
      <c r="KQA50" s="2245"/>
      <c r="KQB50" s="2245"/>
      <c r="KQC50" s="2067"/>
      <c r="KQD50" s="2235"/>
      <c r="KQE50" s="2235"/>
      <c r="KQF50" s="2235"/>
      <c r="KQG50" s="2235"/>
      <c r="KQH50" s="2069"/>
      <c r="KQI50" s="2069"/>
      <c r="KQJ50" s="2069"/>
      <c r="KQK50" s="2067"/>
      <c r="KQL50" s="2181"/>
      <c r="KQM50" s="2236"/>
      <c r="KQN50" s="2237"/>
      <c r="KQO50" s="2238"/>
      <c r="KQP50" s="2238"/>
      <c r="KQQ50" s="2232"/>
      <c r="KQR50" s="2232"/>
      <c r="KQS50" s="2232"/>
      <c r="KQT50" s="2239"/>
      <c r="KQU50" s="2240"/>
      <c r="KQV50" s="2241"/>
      <c r="KQW50" s="2242"/>
      <c r="KQX50" s="2243"/>
      <c r="KQY50" s="2243"/>
      <c r="KQZ50" s="2244"/>
      <c r="KRA50" s="2181"/>
      <c r="KRB50" s="2181"/>
      <c r="KRC50" s="2181"/>
      <c r="KRD50" s="2181"/>
      <c r="KRE50" s="2245"/>
      <c r="KRF50" s="2245"/>
      <c r="KRG50" s="2245"/>
      <c r="KRH50" s="2245"/>
      <c r="KRI50" s="2245"/>
      <c r="KRJ50" s="2245"/>
      <c r="KRK50" s="2245"/>
      <c r="KRL50" s="2245"/>
      <c r="KRM50" s="2245"/>
      <c r="KRN50" s="2245"/>
      <c r="KRO50" s="2245"/>
      <c r="KRP50" s="2245"/>
      <c r="KRQ50" s="2067"/>
      <c r="KRR50" s="2235"/>
      <c r="KRS50" s="2235"/>
      <c r="KRT50" s="2235"/>
      <c r="KRU50" s="2235"/>
      <c r="KRV50" s="2069"/>
      <c r="KRW50" s="2069"/>
      <c r="KRX50" s="2069"/>
      <c r="KRY50" s="2067"/>
      <c r="KRZ50" s="2181"/>
      <c r="KSA50" s="2236"/>
      <c r="KSB50" s="2237"/>
      <c r="KSC50" s="2238"/>
      <c r="KSD50" s="2238"/>
      <c r="KSE50" s="2232"/>
      <c r="KSF50" s="2232"/>
      <c r="KSG50" s="2232"/>
      <c r="KSH50" s="2239"/>
      <c r="KSI50" s="2240"/>
      <c r="KSJ50" s="2241"/>
      <c r="KSK50" s="2242"/>
      <c r="KSL50" s="2243"/>
      <c r="KSM50" s="2243"/>
      <c r="KSN50" s="2244"/>
      <c r="KSO50" s="2181"/>
      <c r="KSP50" s="2181"/>
      <c r="KSQ50" s="2181"/>
      <c r="KSR50" s="2181"/>
      <c r="KSS50" s="2245"/>
      <c r="KST50" s="2245"/>
      <c r="KSU50" s="2245"/>
      <c r="KSV50" s="2245"/>
      <c r="KSW50" s="2245"/>
      <c r="KSX50" s="2245"/>
      <c r="KSY50" s="2245"/>
      <c r="KSZ50" s="2245"/>
      <c r="KTA50" s="2245"/>
      <c r="KTB50" s="2245"/>
      <c r="KTC50" s="2245"/>
      <c r="KTD50" s="2245"/>
      <c r="KTE50" s="2067"/>
      <c r="KTF50" s="2235"/>
      <c r="KTG50" s="2235"/>
      <c r="KTH50" s="2235"/>
      <c r="KTI50" s="2235"/>
      <c r="KTJ50" s="2069"/>
      <c r="KTK50" s="2069"/>
      <c r="KTL50" s="2069"/>
      <c r="KTM50" s="2067"/>
      <c r="KTN50" s="2181"/>
      <c r="KTO50" s="2236"/>
      <c r="KTP50" s="2237"/>
      <c r="KTQ50" s="2238"/>
      <c r="KTR50" s="2238"/>
      <c r="KTS50" s="2232"/>
      <c r="KTT50" s="2232"/>
      <c r="KTU50" s="2232"/>
      <c r="KTV50" s="2239"/>
      <c r="KTW50" s="2240"/>
      <c r="KTX50" s="2241"/>
      <c r="KTY50" s="2242"/>
      <c r="KTZ50" s="2243"/>
      <c r="KUA50" s="2243"/>
      <c r="KUB50" s="2244"/>
      <c r="KUC50" s="2181"/>
      <c r="KUD50" s="2181"/>
      <c r="KUE50" s="2181"/>
      <c r="KUF50" s="2181"/>
      <c r="KUG50" s="2245"/>
      <c r="KUH50" s="2245"/>
      <c r="KUI50" s="2245"/>
      <c r="KUJ50" s="2245"/>
      <c r="KUK50" s="2245"/>
      <c r="KUL50" s="2245"/>
      <c r="KUM50" s="2245"/>
      <c r="KUN50" s="2245"/>
      <c r="KUO50" s="2245"/>
      <c r="KUP50" s="2245"/>
      <c r="KUQ50" s="2245"/>
      <c r="KUR50" s="2245"/>
      <c r="KUS50" s="2067"/>
      <c r="KUT50" s="2235"/>
      <c r="KUU50" s="2235"/>
      <c r="KUV50" s="2235"/>
      <c r="KUW50" s="2235"/>
      <c r="KUX50" s="2069"/>
      <c r="KUY50" s="2069"/>
      <c r="KUZ50" s="2069"/>
      <c r="KVA50" s="2067"/>
      <c r="KVB50" s="2181"/>
      <c r="KVC50" s="2236"/>
      <c r="KVD50" s="2237"/>
      <c r="KVE50" s="2238"/>
      <c r="KVF50" s="2238"/>
      <c r="KVG50" s="2232"/>
      <c r="KVH50" s="2232"/>
      <c r="KVI50" s="2232"/>
      <c r="KVJ50" s="2239"/>
      <c r="KVK50" s="2240"/>
      <c r="KVL50" s="2241"/>
      <c r="KVM50" s="2242"/>
      <c r="KVN50" s="2243"/>
      <c r="KVO50" s="2243"/>
      <c r="KVP50" s="2244"/>
      <c r="KVQ50" s="2181"/>
      <c r="KVR50" s="2181"/>
      <c r="KVS50" s="2181"/>
      <c r="KVT50" s="2181"/>
      <c r="KVU50" s="2245"/>
      <c r="KVV50" s="2245"/>
      <c r="KVW50" s="2245"/>
      <c r="KVX50" s="2245"/>
      <c r="KVY50" s="2245"/>
      <c r="KVZ50" s="2245"/>
      <c r="KWA50" s="2245"/>
      <c r="KWB50" s="2245"/>
      <c r="KWC50" s="2245"/>
      <c r="KWD50" s="2245"/>
      <c r="KWE50" s="2245"/>
      <c r="KWF50" s="2245"/>
      <c r="KWG50" s="2067"/>
      <c r="KWH50" s="2235"/>
      <c r="KWI50" s="2235"/>
      <c r="KWJ50" s="2235"/>
      <c r="KWK50" s="2235"/>
      <c r="KWL50" s="2069"/>
      <c r="KWM50" s="2069"/>
      <c r="KWN50" s="2069"/>
      <c r="KWO50" s="2067"/>
      <c r="KWP50" s="2181"/>
      <c r="KWQ50" s="2236"/>
      <c r="KWR50" s="2237"/>
      <c r="KWS50" s="2238"/>
      <c r="KWT50" s="2238"/>
      <c r="KWU50" s="2232"/>
      <c r="KWV50" s="2232"/>
      <c r="KWW50" s="2232"/>
      <c r="KWX50" s="2239"/>
      <c r="KWY50" s="2240"/>
      <c r="KWZ50" s="2241"/>
      <c r="KXA50" s="2242"/>
      <c r="KXB50" s="2243"/>
      <c r="KXC50" s="2243"/>
      <c r="KXD50" s="2244"/>
      <c r="KXE50" s="2181"/>
      <c r="KXF50" s="2181"/>
      <c r="KXG50" s="2181"/>
      <c r="KXH50" s="2181"/>
      <c r="KXI50" s="2245"/>
      <c r="KXJ50" s="2245"/>
      <c r="KXK50" s="2245"/>
      <c r="KXL50" s="2245"/>
      <c r="KXM50" s="2245"/>
      <c r="KXN50" s="2245"/>
      <c r="KXO50" s="2245"/>
      <c r="KXP50" s="2245"/>
      <c r="KXQ50" s="2245"/>
      <c r="KXR50" s="2245"/>
      <c r="KXS50" s="2245"/>
      <c r="KXT50" s="2245"/>
      <c r="KXU50" s="2067"/>
      <c r="KXV50" s="2235"/>
      <c r="KXW50" s="2235"/>
      <c r="KXX50" s="2235"/>
      <c r="KXY50" s="2235"/>
      <c r="KXZ50" s="2069"/>
      <c r="KYA50" s="2069"/>
      <c r="KYB50" s="2069"/>
      <c r="KYC50" s="2067"/>
      <c r="KYD50" s="2181"/>
      <c r="KYE50" s="2236"/>
      <c r="KYF50" s="2237"/>
      <c r="KYG50" s="2238"/>
      <c r="KYH50" s="2238"/>
      <c r="KYI50" s="2232"/>
      <c r="KYJ50" s="2232"/>
      <c r="KYK50" s="2232"/>
      <c r="KYL50" s="2239"/>
      <c r="KYM50" s="2240"/>
      <c r="KYN50" s="2241"/>
      <c r="KYO50" s="2242"/>
      <c r="KYP50" s="2243"/>
      <c r="KYQ50" s="2243"/>
      <c r="KYR50" s="2244"/>
      <c r="KYS50" s="2181"/>
      <c r="KYT50" s="2181"/>
      <c r="KYU50" s="2181"/>
      <c r="KYV50" s="2181"/>
      <c r="KYW50" s="2245"/>
      <c r="KYX50" s="2245"/>
      <c r="KYY50" s="2245"/>
      <c r="KYZ50" s="2245"/>
      <c r="KZA50" s="2245"/>
      <c r="KZB50" s="2245"/>
      <c r="KZC50" s="2245"/>
      <c r="KZD50" s="2245"/>
      <c r="KZE50" s="2245"/>
      <c r="KZF50" s="2245"/>
      <c r="KZG50" s="2245"/>
      <c r="KZH50" s="2245"/>
      <c r="KZI50" s="2067"/>
      <c r="KZJ50" s="2235"/>
      <c r="KZK50" s="2235"/>
      <c r="KZL50" s="2235"/>
      <c r="KZM50" s="2235"/>
      <c r="KZN50" s="2069"/>
      <c r="KZO50" s="2069"/>
      <c r="KZP50" s="2069"/>
      <c r="KZQ50" s="2067"/>
      <c r="KZR50" s="2181"/>
      <c r="KZS50" s="2236"/>
      <c r="KZT50" s="2237"/>
      <c r="KZU50" s="2238"/>
      <c r="KZV50" s="2238"/>
      <c r="KZW50" s="2232"/>
      <c r="KZX50" s="2232"/>
      <c r="KZY50" s="2232"/>
      <c r="KZZ50" s="2239"/>
      <c r="LAA50" s="2240"/>
      <c r="LAB50" s="2241"/>
      <c r="LAC50" s="2242"/>
      <c r="LAD50" s="2243"/>
      <c r="LAE50" s="2243"/>
      <c r="LAF50" s="2244"/>
      <c r="LAG50" s="2181"/>
      <c r="LAH50" s="2181"/>
      <c r="LAI50" s="2181"/>
      <c r="LAJ50" s="2181"/>
      <c r="LAK50" s="2245"/>
      <c r="LAL50" s="2245"/>
      <c r="LAM50" s="2245"/>
      <c r="LAN50" s="2245"/>
      <c r="LAO50" s="2245"/>
      <c r="LAP50" s="2245"/>
      <c r="LAQ50" s="2245"/>
      <c r="LAR50" s="2245"/>
      <c r="LAS50" s="2245"/>
      <c r="LAT50" s="2245"/>
      <c r="LAU50" s="2245"/>
      <c r="LAV50" s="2245"/>
      <c r="LAW50" s="2067"/>
      <c r="LAX50" s="2235"/>
      <c r="LAY50" s="2235"/>
      <c r="LAZ50" s="2235"/>
      <c r="LBA50" s="2235"/>
      <c r="LBB50" s="2069"/>
      <c r="LBC50" s="2069"/>
      <c r="LBD50" s="2069"/>
      <c r="LBE50" s="2067"/>
      <c r="LBF50" s="2181"/>
      <c r="LBG50" s="2236"/>
      <c r="LBH50" s="2237"/>
      <c r="LBI50" s="2238"/>
      <c r="LBJ50" s="2238"/>
      <c r="LBK50" s="2232"/>
      <c r="LBL50" s="2232"/>
      <c r="LBM50" s="2232"/>
      <c r="LBN50" s="2239"/>
      <c r="LBO50" s="2240"/>
      <c r="LBP50" s="2241"/>
      <c r="LBQ50" s="2242"/>
      <c r="LBR50" s="2243"/>
      <c r="LBS50" s="2243"/>
      <c r="LBT50" s="2244"/>
      <c r="LBU50" s="2181"/>
      <c r="LBV50" s="2181"/>
      <c r="LBW50" s="2181"/>
      <c r="LBX50" s="2181"/>
      <c r="LBY50" s="2245"/>
      <c r="LBZ50" s="2245"/>
      <c r="LCA50" s="2245"/>
      <c r="LCB50" s="2245"/>
      <c r="LCC50" s="2245"/>
      <c r="LCD50" s="2245"/>
      <c r="LCE50" s="2245"/>
      <c r="LCF50" s="2245"/>
      <c r="LCG50" s="2245"/>
      <c r="LCH50" s="2245"/>
      <c r="LCI50" s="2245"/>
      <c r="LCJ50" s="2245"/>
      <c r="LCK50" s="2067"/>
      <c r="LCL50" s="2235"/>
      <c r="LCM50" s="2235"/>
      <c r="LCN50" s="2235"/>
      <c r="LCO50" s="2235"/>
      <c r="LCP50" s="2069"/>
      <c r="LCQ50" s="2069"/>
      <c r="LCR50" s="2069"/>
      <c r="LCS50" s="2067"/>
      <c r="LCT50" s="2181"/>
      <c r="LCU50" s="2236"/>
      <c r="LCV50" s="2237"/>
      <c r="LCW50" s="2238"/>
      <c r="LCX50" s="2238"/>
      <c r="LCY50" s="2232"/>
      <c r="LCZ50" s="2232"/>
      <c r="LDA50" s="2232"/>
      <c r="LDB50" s="2239"/>
      <c r="LDC50" s="2240"/>
      <c r="LDD50" s="2241"/>
      <c r="LDE50" s="2242"/>
      <c r="LDF50" s="2243"/>
      <c r="LDG50" s="2243"/>
      <c r="LDH50" s="2244"/>
      <c r="LDI50" s="2181"/>
      <c r="LDJ50" s="2181"/>
      <c r="LDK50" s="2181"/>
      <c r="LDL50" s="2181"/>
      <c r="LDM50" s="2245"/>
      <c r="LDN50" s="2245"/>
      <c r="LDO50" s="2245"/>
      <c r="LDP50" s="2245"/>
      <c r="LDQ50" s="2245"/>
      <c r="LDR50" s="2245"/>
      <c r="LDS50" s="2245"/>
      <c r="LDT50" s="2245"/>
      <c r="LDU50" s="2245"/>
      <c r="LDV50" s="2245"/>
      <c r="LDW50" s="2245"/>
      <c r="LDX50" s="2245"/>
      <c r="LDY50" s="2067"/>
      <c r="LDZ50" s="2235"/>
      <c r="LEA50" s="2235"/>
      <c r="LEB50" s="2235"/>
      <c r="LEC50" s="2235"/>
      <c r="LED50" s="2069"/>
      <c r="LEE50" s="2069"/>
      <c r="LEF50" s="2069"/>
      <c r="LEG50" s="2067"/>
      <c r="LEH50" s="2181"/>
      <c r="LEI50" s="2236"/>
      <c r="LEJ50" s="2237"/>
      <c r="LEK50" s="2238"/>
      <c r="LEL50" s="2238"/>
      <c r="LEM50" s="2232"/>
      <c r="LEN50" s="2232"/>
      <c r="LEO50" s="2232"/>
      <c r="LEP50" s="2239"/>
      <c r="LEQ50" s="2240"/>
      <c r="LER50" s="2241"/>
      <c r="LES50" s="2242"/>
      <c r="LET50" s="2243"/>
      <c r="LEU50" s="2243"/>
      <c r="LEV50" s="2244"/>
      <c r="LEW50" s="2181"/>
      <c r="LEX50" s="2181"/>
      <c r="LEY50" s="2181"/>
      <c r="LEZ50" s="2181"/>
      <c r="LFA50" s="2245"/>
      <c r="LFB50" s="2245"/>
      <c r="LFC50" s="2245"/>
      <c r="LFD50" s="2245"/>
      <c r="LFE50" s="2245"/>
      <c r="LFF50" s="2245"/>
      <c r="LFG50" s="2245"/>
      <c r="LFH50" s="2245"/>
      <c r="LFI50" s="2245"/>
      <c r="LFJ50" s="2245"/>
      <c r="LFK50" s="2245"/>
      <c r="LFL50" s="2245"/>
      <c r="LFM50" s="2067"/>
      <c r="LFN50" s="2235"/>
      <c r="LFO50" s="2235"/>
      <c r="LFP50" s="2235"/>
      <c r="LFQ50" s="2235"/>
      <c r="LFR50" s="2069"/>
      <c r="LFS50" s="2069"/>
      <c r="LFT50" s="2069"/>
      <c r="LFU50" s="2067"/>
      <c r="LFV50" s="2181"/>
      <c r="LFW50" s="2236"/>
      <c r="LFX50" s="2237"/>
      <c r="LFY50" s="2238"/>
      <c r="LFZ50" s="2238"/>
      <c r="LGA50" s="2232"/>
      <c r="LGB50" s="2232"/>
      <c r="LGC50" s="2232"/>
      <c r="LGD50" s="2239"/>
      <c r="LGE50" s="2240"/>
      <c r="LGF50" s="2241"/>
      <c r="LGG50" s="2242"/>
      <c r="LGH50" s="2243"/>
      <c r="LGI50" s="2243"/>
      <c r="LGJ50" s="2244"/>
      <c r="LGK50" s="2181"/>
      <c r="LGL50" s="2181"/>
      <c r="LGM50" s="2181"/>
      <c r="LGN50" s="2181"/>
      <c r="LGO50" s="2245"/>
      <c r="LGP50" s="2245"/>
      <c r="LGQ50" s="2245"/>
      <c r="LGR50" s="2245"/>
      <c r="LGS50" s="2245"/>
      <c r="LGT50" s="2245"/>
      <c r="LGU50" s="2245"/>
      <c r="LGV50" s="2245"/>
      <c r="LGW50" s="2245"/>
      <c r="LGX50" s="2245"/>
      <c r="LGY50" s="2245"/>
      <c r="LGZ50" s="2245"/>
      <c r="LHA50" s="2067"/>
      <c r="LHB50" s="2235"/>
      <c r="LHC50" s="2235"/>
      <c r="LHD50" s="2235"/>
      <c r="LHE50" s="2235"/>
      <c r="LHF50" s="2069"/>
      <c r="LHG50" s="2069"/>
      <c r="LHH50" s="2069"/>
      <c r="LHI50" s="2067"/>
      <c r="LHJ50" s="2181"/>
      <c r="LHK50" s="2236"/>
      <c r="LHL50" s="2237"/>
      <c r="LHM50" s="2238"/>
      <c r="LHN50" s="2238"/>
      <c r="LHO50" s="2232"/>
      <c r="LHP50" s="2232"/>
      <c r="LHQ50" s="2232"/>
      <c r="LHR50" s="2239"/>
      <c r="LHS50" s="2240"/>
      <c r="LHT50" s="2241"/>
      <c r="LHU50" s="2242"/>
      <c r="LHV50" s="2243"/>
      <c r="LHW50" s="2243"/>
      <c r="LHX50" s="2244"/>
      <c r="LHY50" s="2181"/>
      <c r="LHZ50" s="2181"/>
      <c r="LIA50" s="2181"/>
      <c r="LIB50" s="2181"/>
      <c r="LIC50" s="2245"/>
      <c r="LID50" s="2245"/>
      <c r="LIE50" s="2245"/>
      <c r="LIF50" s="2245"/>
      <c r="LIG50" s="2245"/>
      <c r="LIH50" s="2245"/>
      <c r="LII50" s="2245"/>
      <c r="LIJ50" s="2245"/>
      <c r="LIK50" s="2245"/>
      <c r="LIL50" s="2245"/>
      <c r="LIM50" s="2245"/>
      <c r="LIN50" s="2245"/>
      <c r="LIO50" s="2067"/>
      <c r="LIP50" s="2235"/>
      <c r="LIQ50" s="2235"/>
      <c r="LIR50" s="2235"/>
      <c r="LIS50" s="2235"/>
      <c r="LIT50" s="2069"/>
      <c r="LIU50" s="2069"/>
      <c r="LIV50" s="2069"/>
      <c r="LIW50" s="2067"/>
      <c r="LIX50" s="2181"/>
      <c r="LIY50" s="2236"/>
      <c r="LIZ50" s="2237"/>
      <c r="LJA50" s="2238"/>
      <c r="LJB50" s="2238"/>
      <c r="LJC50" s="2232"/>
      <c r="LJD50" s="2232"/>
      <c r="LJE50" s="2232"/>
      <c r="LJF50" s="2239"/>
      <c r="LJG50" s="2240"/>
      <c r="LJH50" s="2241"/>
      <c r="LJI50" s="2242"/>
      <c r="LJJ50" s="2243"/>
      <c r="LJK50" s="2243"/>
      <c r="LJL50" s="2244"/>
      <c r="LJM50" s="2181"/>
      <c r="LJN50" s="2181"/>
      <c r="LJO50" s="2181"/>
      <c r="LJP50" s="2181"/>
      <c r="LJQ50" s="2245"/>
      <c r="LJR50" s="2245"/>
      <c r="LJS50" s="2245"/>
      <c r="LJT50" s="2245"/>
      <c r="LJU50" s="2245"/>
      <c r="LJV50" s="2245"/>
      <c r="LJW50" s="2245"/>
      <c r="LJX50" s="2245"/>
      <c r="LJY50" s="2245"/>
      <c r="LJZ50" s="2245"/>
      <c r="LKA50" s="2245"/>
      <c r="LKB50" s="2245"/>
      <c r="LKC50" s="2067"/>
      <c r="LKD50" s="2235"/>
      <c r="LKE50" s="2235"/>
      <c r="LKF50" s="2235"/>
      <c r="LKG50" s="2235"/>
      <c r="LKH50" s="2069"/>
      <c r="LKI50" s="2069"/>
      <c r="LKJ50" s="2069"/>
      <c r="LKK50" s="2067"/>
      <c r="LKL50" s="2181"/>
      <c r="LKM50" s="2236"/>
      <c r="LKN50" s="2237"/>
      <c r="LKO50" s="2238"/>
      <c r="LKP50" s="2238"/>
      <c r="LKQ50" s="2232"/>
      <c r="LKR50" s="2232"/>
      <c r="LKS50" s="2232"/>
      <c r="LKT50" s="2239"/>
      <c r="LKU50" s="2240"/>
      <c r="LKV50" s="2241"/>
      <c r="LKW50" s="2242"/>
      <c r="LKX50" s="2243"/>
      <c r="LKY50" s="2243"/>
      <c r="LKZ50" s="2244"/>
      <c r="LLA50" s="2181"/>
      <c r="LLB50" s="2181"/>
      <c r="LLC50" s="2181"/>
      <c r="LLD50" s="2181"/>
      <c r="LLE50" s="2245"/>
      <c r="LLF50" s="2245"/>
      <c r="LLG50" s="2245"/>
      <c r="LLH50" s="2245"/>
      <c r="LLI50" s="2245"/>
      <c r="LLJ50" s="2245"/>
      <c r="LLK50" s="2245"/>
      <c r="LLL50" s="2245"/>
      <c r="LLM50" s="2245"/>
      <c r="LLN50" s="2245"/>
      <c r="LLO50" s="2245"/>
      <c r="LLP50" s="2245"/>
      <c r="LLQ50" s="2067"/>
      <c r="LLR50" s="2235"/>
      <c r="LLS50" s="2235"/>
      <c r="LLT50" s="2235"/>
      <c r="LLU50" s="2235"/>
      <c r="LLV50" s="2069"/>
      <c r="LLW50" s="2069"/>
      <c r="LLX50" s="2069"/>
      <c r="LLY50" s="2067"/>
      <c r="LLZ50" s="2181"/>
      <c r="LMA50" s="2236"/>
      <c r="LMB50" s="2237"/>
      <c r="LMC50" s="2238"/>
      <c r="LMD50" s="2238"/>
      <c r="LME50" s="2232"/>
      <c r="LMF50" s="2232"/>
      <c r="LMG50" s="2232"/>
      <c r="LMH50" s="2239"/>
      <c r="LMI50" s="2240"/>
      <c r="LMJ50" s="2241"/>
      <c r="LMK50" s="2242"/>
      <c r="LML50" s="2243"/>
      <c r="LMM50" s="2243"/>
      <c r="LMN50" s="2244"/>
      <c r="LMO50" s="2181"/>
      <c r="LMP50" s="2181"/>
      <c r="LMQ50" s="2181"/>
      <c r="LMR50" s="2181"/>
      <c r="LMS50" s="2245"/>
      <c r="LMT50" s="2245"/>
      <c r="LMU50" s="2245"/>
      <c r="LMV50" s="2245"/>
      <c r="LMW50" s="2245"/>
      <c r="LMX50" s="2245"/>
      <c r="LMY50" s="2245"/>
      <c r="LMZ50" s="2245"/>
      <c r="LNA50" s="2245"/>
      <c r="LNB50" s="2245"/>
      <c r="LNC50" s="2245"/>
      <c r="LND50" s="2245"/>
      <c r="LNE50" s="2067"/>
      <c r="LNF50" s="2235"/>
      <c r="LNG50" s="2235"/>
      <c r="LNH50" s="2235"/>
      <c r="LNI50" s="2235"/>
      <c r="LNJ50" s="2069"/>
      <c r="LNK50" s="2069"/>
      <c r="LNL50" s="2069"/>
      <c r="LNM50" s="2067"/>
      <c r="LNN50" s="2181"/>
      <c r="LNO50" s="2236"/>
      <c r="LNP50" s="2237"/>
      <c r="LNQ50" s="2238"/>
      <c r="LNR50" s="2238"/>
      <c r="LNS50" s="2232"/>
      <c r="LNT50" s="2232"/>
      <c r="LNU50" s="2232"/>
      <c r="LNV50" s="2239"/>
      <c r="LNW50" s="2240"/>
      <c r="LNX50" s="2241"/>
      <c r="LNY50" s="2242"/>
      <c r="LNZ50" s="2243"/>
      <c r="LOA50" s="2243"/>
      <c r="LOB50" s="2244"/>
      <c r="LOC50" s="2181"/>
      <c r="LOD50" s="2181"/>
      <c r="LOE50" s="2181"/>
      <c r="LOF50" s="2181"/>
      <c r="LOG50" s="2245"/>
      <c r="LOH50" s="2245"/>
      <c r="LOI50" s="2245"/>
      <c r="LOJ50" s="2245"/>
      <c r="LOK50" s="2245"/>
      <c r="LOL50" s="2245"/>
      <c r="LOM50" s="2245"/>
      <c r="LON50" s="2245"/>
      <c r="LOO50" s="2245"/>
      <c r="LOP50" s="2245"/>
      <c r="LOQ50" s="2245"/>
      <c r="LOR50" s="2245"/>
      <c r="LOS50" s="2067"/>
      <c r="LOT50" s="2235"/>
      <c r="LOU50" s="2235"/>
      <c r="LOV50" s="2235"/>
      <c r="LOW50" s="2235"/>
      <c r="LOX50" s="2069"/>
      <c r="LOY50" s="2069"/>
      <c r="LOZ50" s="2069"/>
      <c r="LPA50" s="2067"/>
      <c r="LPB50" s="2181"/>
      <c r="LPC50" s="2236"/>
      <c r="LPD50" s="2237"/>
      <c r="LPE50" s="2238"/>
      <c r="LPF50" s="2238"/>
      <c r="LPG50" s="2232"/>
      <c r="LPH50" s="2232"/>
      <c r="LPI50" s="2232"/>
      <c r="LPJ50" s="2239"/>
      <c r="LPK50" s="2240"/>
      <c r="LPL50" s="2241"/>
      <c r="LPM50" s="2242"/>
      <c r="LPN50" s="2243"/>
      <c r="LPO50" s="2243"/>
      <c r="LPP50" s="2244"/>
      <c r="LPQ50" s="2181"/>
      <c r="LPR50" s="2181"/>
      <c r="LPS50" s="2181"/>
      <c r="LPT50" s="2181"/>
      <c r="LPU50" s="2245"/>
      <c r="LPV50" s="2245"/>
      <c r="LPW50" s="2245"/>
      <c r="LPX50" s="2245"/>
      <c r="LPY50" s="2245"/>
      <c r="LPZ50" s="2245"/>
      <c r="LQA50" s="2245"/>
      <c r="LQB50" s="2245"/>
      <c r="LQC50" s="2245"/>
      <c r="LQD50" s="2245"/>
      <c r="LQE50" s="2245"/>
      <c r="LQF50" s="2245"/>
      <c r="LQG50" s="2067"/>
      <c r="LQH50" s="2235"/>
      <c r="LQI50" s="2235"/>
      <c r="LQJ50" s="2235"/>
      <c r="LQK50" s="2235"/>
      <c r="LQL50" s="2069"/>
      <c r="LQM50" s="2069"/>
      <c r="LQN50" s="2069"/>
      <c r="LQO50" s="2067"/>
      <c r="LQP50" s="2181"/>
      <c r="LQQ50" s="2236"/>
      <c r="LQR50" s="2237"/>
      <c r="LQS50" s="2238"/>
      <c r="LQT50" s="2238"/>
      <c r="LQU50" s="2232"/>
      <c r="LQV50" s="2232"/>
      <c r="LQW50" s="2232"/>
      <c r="LQX50" s="2239"/>
      <c r="LQY50" s="2240"/>
      <c r="LQZ50" s="2241"/>
      <c r="LRA50" s="2242"/>
      <c r="LRB50" s="2243"/>
      <c r="LRC50" s="2243"/>
      <c r="LRD50" s="2244"/>
      <c r="LRE50" s="2181"/>
      <c r="LRF50" s="2181"/>
      <c r="LRG50" s="2181"/>
      <c r="LRH50" s="2181"/>
      <c r="LRI50" s="2245"/>
      <c r="LRJ50" s="2245"/>
      <c r="LRK50" s="2245"/>
      <c r="LRL50" s="2245"/>
      <c r="LRM50" s="2245"/>
      <c r="LRN50" s="2245"/>
      <c r="LRO50" s="2245"/>
      <c r="LRP50" s="2245"/>
      <c r="LRQ50" s="2245"/>
      <c r="LRR50" s="2245"/>
      <c r="LRS50" s="2245"/>
      <c r="LRT50" s="2245"/>
      <c r="LRU50" s="2067"/>
      <c r="LRV50" s="2235"/>
      <c r="LRW50" s="2235"/>
      <c r="LRX50" s="2235"/>
      <c r="LRY50" s="2235"/>
      <c r="LRZ50" s="2069"/>
      <c r="LSA50" s="2069"/>
      <c r="LSB50" s="2069"/>
      <c r="LSC50" s="2067"/>
      <c r="LSD50" s="2181"/>
      <c r="LSE50" s="2236"/>
      <c r="LSF50" s="2237"/>
      <c r="LSG50" s="2238"/>
      <c r="LSH50" s="2238"/>
      <c r="LSI50" s="2232"/>
      <c r="LSJ50" s="2232"/>
      <c r="LSK50" s="2232"/>
      <c r="LSL50" s="2239"/>
      <c r="LSM50" s="2240"/>
      <c r="LSN50" s="2241"/>
      <c r="LSO50" s="2242"/>
      <c r="LSP50" s="2243"/>
      <c r="LSQ50" s="2243"/>
      <c r="LSR50" s="2244"/>
      <c r="LSS50" s="2181"/>
      <c r="LST50" s="2181"/>
      <c r="LSU50" s="2181"/>
      <c r="LSV50" s="2181"/>
      <c r="LSW50" s="2245"/>
      <c r="LSX50" s="2245"/>
      <c r="LSY50" s="2245"/>
      <c r="LSZ50" s="2245"/>
      <c r="LTA50" s="2245"/>
      <c r="LTB50" s="2245"/>
      <c r="LTC50" s="2245"/>
      <c r="LTD50" s="2245"/>
      <c r="LTE50" s="2245"/>
      <c r="LTF50" s="2245"/>
      <c r="LTG50" s="2245"/>
      <c r="LTH50" s="2245"/>
      <c r="LTI50" s="2067"/>
      <c r="LTJ50" s="2235"/>
      <c r="LTK50" s="2235"/>
      <c r="LTL50" s="2235"/>
      <c r="LTM50" s="2235"/>
      <c r="LTN50" s="2069"/>
      <c r="LTO50" s="2069"/>
      <c r="LTP50" s="2069"/>
      <c r="LTQ50" s="2067"/>
      <c r="LTR50" s="2181"/>
      <c r="LTS50" s="2236"/>
      <c r="LTT50" s="2237"/>
      <c r="LTU50" s="2238"/>
      <c r="LTV50" s="2238"/>
      <c r="LTW50" s="2232"/>
      <c r="LTX50" s="2232"/>
      <c r="LTY50" s="2232"/>
      <c r="LTZ50" s="2239"/>
      <c r="LUA50" s="2240"/>
      <c r="LUB50" s="2241"/>
      <c r="LUC50" s="2242"/>
      <c r="LUD50" s="2243"/>
      <c r="LUE50" s="2243"/>
      <c r="LUF50" s="2244"/>
      <c r="LUG50" s="2181"/>
      <c r="LUH50" s="2181"/>
      <c r="LUI50" s="2181"/>
      <c r="LUJ50" s="2181"/>
      <c r="LUK50" s="2245"/>
      <c r="LUL50" s="2245"/>
      <c r="LUM50" s="2245"/>
      <c r="LUN50" s="2245"/>
      <c r="LUO50" s="2245"/>
      <c r="LUP50" s="2245"/>
      <c r="LUQ50" s="2245"/>
      <c r="LUR50" s="2245"/>
      <c r="LUS50" s="2245"/>
      <c r="LUT50" s="2245"/>
      <c r="LUU50" s="2245"/>
      <c r="LUV50" s="2245"/>
      <c r="LUW50" s="2067"/>
      <c r="LUX50" s="2235"/>
      <c r="LUY50" s="2235"/>
      <c r="LUZ50" s="2235"/>
      <c r="LVA50" s="2235"/>
      <c r="LVB50" s="2069"/>
      <c r="LVC50" s="2069"/>
      <c r="LVD50" s="2069"/>
      <c r="LVE50" s="2067"/>
      <c r="LVF50" s="2181"/>
      <c r="LVG50" s="2236"/>
      <c r="LVH50" s="2237"/>
      <c r="LVI50" s="2238"/>
      <c r="LVJ50" s="2238"/>
      <c r="LVK50" s="2232"/>
      <c r="LVL50" s="2232"/>
      <c r="LVM50" s="2232"/>
      <c r="LVN50" s="2239"/>
      <c r="LVO50" s="2240"/>
      <c r="LVP50" s="2241"/>
      <c r="LVQ50" s="2242"/>
      <c r="LVR50" s="2243"/>
      <c r="LVS50" s="2243"/>
      <c r="LVT50" s="2244"/>
      <c r="LVU50" s="2181"/>
      <c r="LVV50" s="2181"/>
      <c r="LVW50" s="2181"/>
      <c r="LVX50" s="2181"/>
      <c r="LVY50" s="2245"/>
      <c r="LVZ50" s="2245"/>
      <c r="LWA50" s="2245"/>
      <c r="LWB50" s="2245"/>
      <c r="LWC50" s="2245"/>
      <c r="LWD50" s="2245"/>
      <c r="LWE50" s="2245"/>
      <c r="LWF50" s="2245"/>
      <c r="LWG50" s="2245"/>
      <c r="LWH50" s="2245"/>
      <c r="LWI50" s="2245"/>
      <c r="LWJ50" s="2245"/>
      <c r="LWK50" s="2067"/>
      <c r="LWL50" s="2235"/>
      <c r="LWM50" s="2235"/>
      <c r="LWN50" s="2235"/>
      <c r="LWO50" s="2235"/>
      <c r="LWP50" s="2069"/>
      <c r="LWQ50" s="2069"/>
      <c r="LWR50" s="2069"/>
      <c r="LWS50" s="2067"/>
      <c r="LWT50" s="2181"/>
      <c r="LWU50" s="2236"/>
      <c r="LWV50" s="2237"/>
      <c r="LWW50" s="2238"/>
      <c r="LWX50" s="2238"/>
      <c r="LWY50" s="2232"/>
      <c r="LWZ50" s="2232"/>
      <c r="LXA50" s="2232"/>
      <c r="LXB50" s="2239"/>
      <c r="LXC50" s="2240"/>
      <c r="LXD50" s="2241"/>
      <c r="LXE50" s="2242"/>
      <c r="LXF50" s="2243"/>
      <c r="LXG50" s="2243"/>
      <c r="LXH50" s="2244"/>
      <c r="LXI50" s="2181"/>
      <c r="LXJ50" s="2181"/>
      <c r="LXK50" s="2181"/>
      <c r="LXL50" s="2181"/>
      <c r="LXM50" s="2245"/>
      <c r="LXN50" s="2245"/>
      <c r="LXO50" s="2245"/>
      <c r="LXP50" s="2245"/>
      <c r="LXQ50" s="2245"/>
      <c r="LXR50" s="2245"/>
      <c r="LXS50" s="2245"/>
      <c r="LXT50" s="2245"/>
      <c r="LXU50" s="2245"/>
      <c r="LXV50" s="2245"/>
      <c r="LXW50" s="2245"/>
      <c r="LXX50" s="2245"/>
      <c r="LXY50" s="2067"/>
      <c r="LXZ50" s="2235"/>
      <c r="LYA50" s="2235"/>
      <c r="LYB50" s="2235"/>
      <c r="LYC50" s="2235"/>
      <c r="LYD50" s="2069"/>
      <c r="LYE50" s="2069"/>
      <c r="LYF50" s="2069"/>
      <c r="LYG50" s="2067"/>
      <c r="LYH50" s="2181"/>
      <c r="LYI50" s="2236"/>
      <c r="LYJ50" s="2237"/>
      <c r="LYK50" s="2238"/>
      <c r="LYL50" s="2238"/>
      <c r="LYM50" s="2232"/>
      <c r="LYN50" s="2232"/>
      <c r="LYO50" s="2232"/>
      <c r="LYP50" s="2239"/>
      <c r="LYQ50" s="2240"/>
      <c r="LYR50" s="2241"/>
      <c r="LYS50" s="2242"/>
      <c r="LYT50" s="2243"/>
      <c r="LYU50" s="2243"/>
      <c r="LYV50" s="2244"/>
      <c r="LYW50" s="2181"/>
      <c r="LYX50" s="2181"/>
      <c r="LYY50" s="2181"/>
      <c r="LYZ50" s="2181"/>
      <c r="LZA50" s="2245"/>
      <c r="LZB50" s="2245"/>
      <c r="LZC50" s="2245"/>
      <c r="LZD50" s="2245"/>
      <c r="LZE50" s="2245"/>
      <c r="LZF50" s="2245"/>
      <c r="LZG50" s="2245"/>
      <c r="LZH50" s="2245"/>
      <c r="LZI50" s="2245"/>
      <c r="LZJ50" s="2245"/>
      <c r="LZK50" s="2245"/>
      <c r="LZL50" s="2245"/>
      <c r="LZM50" s="2067"/>
      <c r="LZN50" s="2235"/>
      <c r="LZO50" s="2235"/>
      <c r="LZP50" s="2235"/>
      <c r="LZQ50" s="2235"/>
      <c r="LZR50" s="2069"/>
      <c r="LZS50" s="2069"/>
      <c r="LZT50" s="2069"/>
      <c r="LZU50" s="2067"/>
      <c r="LZV50" s="2181"/>
      <c r="LZW50" s="2236"/>
      <c r="LZX50" s="2237"/>
      <c r="LZY50" s="2238"/>
      <c r="LZZ50" s="2238"/>
      <c r="MAA50" s="2232"/>
      <c r="MAB50" s="2232"/>
      <c r="MAC50" s="2232"/>
      <c r="MAD50" s="2239"/>
      <c r="MAE50" s="2240"/>
      <c r="MAF50" s="2241"/>
      <c r="MAG50" s="2242"/>
      <c r="MAH50" s="2243"/>
      <c r="MAI50" s="2243"/>
      <c r="MAJ50" s="2244"/>
      <c r="MAK50" s="2181"/>
      <c r="MAL50" s="2181"/>
      <c r="MAM50" s="2181"/>
      <c r="MAN50" s="2181"/>
      <c r="MAO50" s="2245"/>
      <c r="MAP50" s="2245"/>
      <c r="MAQ50" s="2245"/>
      <c r="MAR50" s="2245"/>
      <c r="MAS50" s="2245"/>
      <c r="MAT50" s="2245"/>
      <c r="MAU50" s="2245"/>
      <c r="MAV50" s="2245"/>
      <c r="MAW50" s="2245"/>
      <c r="MAX50" s="2245"/>
      <c r="MAY50" s="2245"/>
      <c r="MAZ50" s="2245"/>
      <c r="MBA50" s="2067"/>
      <c r="MBB50" s="2235"/>
      <c r="MBC50" s="2235"/>
      <c r="MBD50" s="2235"/>
      <c r="MBE50" s="2235"/>
      <c r="MBF50" s="2069"/>
      <c r="MBG50" s="2069"/>
      <c r="MBH50" s="2069"/>
      <c r="MBI50" s="2067"/>
      <c r="MBJ50" s="2181"/>
      <c r="MBK50" s="2236"/>
      <c r="MBL50" s="2237"/>
      <c r="MBM50" s="2238"/>
      <c r="MBN50" s="2238"/>
      <c r="MBO50" s="2232"/>
      <c r="MBP50" s="2232"/>
      <c r="MBQ50" s="2232"/>
      <c r="MBR50" s="2239"/>
      <c r="MBS50" s="2240"/>
      <c r="MBT50" s="2241"/>
      <c r="MBU50" s="2242"/>
      <c r="MBV50" s="2243"/>
      <c r="MBW50" s="2243"/>
      <c r="MBX50" s="2244"/>
      <c r="MBY50" s="2181"/>
      <c r="MBZ50" s="2181"/>
      <c r="MCA50" s="2181"/>
      <c r="MCB50" s="2181"/>
      <c r="MCC50" s="2245"/>
      <c r="MCD50" s="2245"/>
      <c r="MCE50" s="2245"/>
      <c r="MCF50" s="2245"/>
      <c r="MCG50" s="2245"/>
      <c r="MCH50" s="2245"/>
      <c r="MCI50" s="2245"/>
      <c r="MCJ50" s="2245"/>
      <c r="MCK50" s="2245"/>
      <c r="MCL50" s="2245"/>
      <c r="MCM50" s="2245"/>
      <c r="MCN50" s="2245"/>
      <c r="MCO50" s="2067"/>
      <c r="MCP50" s="2235"/>
      <c r="MCQ50" s="2235"/>
      <c r="MCR50" s="2235"/>
      <c r="MCS50" s="2235"/>
      <c r="MCT50" s="2069"/>
      <c r="MCU50" s="2069"/>
      <c r="MCV50" s="2069"/>
      <c r="MCW50" s="2067"/>
      <c r="MCX50" s="2181"/>
      <c r="MCY50" s="2236"/>
      <c r="MCZ50" s="2237"/>
      <c r="MDA50" s="2238"/>
      <c r="MDB50" s="2238"/>
      <c r="MDC50" s="2232"/>
      <c r="MDD50" s="2232"/>
      <c r="MDE50" s="2232"/>
      <c r="MDF50" s="2239"/>
      <c r="MDG50" s="2240"/>
      <c r="MDH50" s="2241"/>
      <c r="MDI50" s="2242"/>
      <c r="MDJ50" s="2243"/>
      <c r="MDK50" s="2243"/>
      <c r="MDL50" s="2244"/>
      <c r="MDM50" s="2181"/>
      <c r="MDN50" s="2181"/>
      <c r="MDO50" s="2181"/>
      <c r="MDP50" s="2181"/>
      <c r="MDQ50" s="2245"/>
      <c r="MDR50" s="2245"/>
      <c r="MDS50" s="2245"/>
      <c r="MDT50" s="2245"/>
      <c r="MDU50" s="2245"/>
      <c r="MDV50" s="2245"/>
      <c r="MDW50" s="2245"/>
      <c r="MDX50" s="2245"/>
      <c r="MDY50" s="2245"/>
      <c r="MDZ50" s="2245"/>
      <c r="MEA50" s="2245"/>
      <c r="MEB50" s="2245"/>
      <c r="MEC50" s="2067"/>
      <c r="MED50" s="2235"/>
      <c r="MEE50" s="2235"/>
      <c r="MEF50" s="2235"/>
      <c r="MEG50" s="2235"/>
      <c r="MEH50" s="2069"/>
      <c r="MEI50" s="2069"/>
      <c r="MEJ50" s="2069"/>
      <c r="MEK50" s="2067"/>
      <c r="MEL50" s="2181"/>
      <c r="MEM50" s="2236"/>
      <c r="MEN50" s="2237"/>
      <c r="MEO50" s="2238"/>
      <c r="MEP50" s="2238"/>
      <c r="MEQ50" s="2232"/>
      <c r="MER50" s="2232"/>
      <c r="MES50" s="2232"/>
      <c r="MET50" s="2239"/>
      <c r="MEU50" s="2240"/>
      <c r="MEV50" s="2241"/>
      <c r="MEW50" s="2242"/>
      <c r="MEX50" s="2243"/>
      <c r="MEY50" s="2243"/>
      <c r="MEZ50" s="2244"/>
      <c r="MFA50" s="2181"/>
      <c r="MFB50" s="2181"/>
      <c r="MFC50" s="2181"/>
      <c r="MFD50" s="2181"/>
      <c r="MFE50" s="2245"/>
      <c r="MFF50" s="2245"/>
      <c r="MFG50" s="2245"/>
      <c r="MFH50" s="2245"/>
      <c r="MFI50" s="2245"/>
      <c r="MFJ50" s="2245"/>
      <c r="MFK50" s="2245"/>
      <c r="MFL50" s="2245"/>
      <c r="MFM50" s="2245"/>
      <c r="MFN50" s="2245"/>
      <c r="MFO50" s="2245"/>
      <c r="MFP50" s="2245"/>
      <c r="MFQ50" s="2067"/>
      <c r="MFR50" s="2235"/>
      <c r="MFS50" s="2235"/>
      <c r="MFT50" s="2235"/>
      <c r="MFU50" s="2235"/>
      <c r="MFV50" s="2069"/>
      <c r="MFW50" s="2069"/>
      <c r="MFX50" s="2069"/>
      <c r="MFY50" s="2067"/>
      <c r="MFZ50" s="2181"/>
      <c r="MGA50" s="2236"/>
      <c r="MGB50" s="2237"/>
      <c r="MGC50" s="2238"/>
      <c r="MGD50" s="2238"/>
      <c r="MGE50" s="2232"/>
      <c r="MGF50" s="2232"/>
      <c r="MGG50" s="2232"/>
      <c r="MGH50" s="2239"/>
      <c r="MGI50" s="2240"/>
      <c r="MGJ50" s="2241"/>
      <c r="MGK50" s="2242"/>
      <c r="MGL50" s="2243"/>
      <c r="MGM50" s="2243"/>
      <c r="MGN50" s="2244"/>
      <c r="MGO50" s="2181"/>
      <c r="MGP50" s="2181"/>
      <c r="MGQ50" s="2181"/>
      <c r="MGR50" s="2181"/>
      <c r="MGS50" s="2245"/>
      <c r="MGT50" s="2245"/>
      <c r="MGU50" s="2245"/>
      <c r="MGV50" s="2245"/>
      <c r="MGW50" s="2245"/>
      <c r="MGX50" s="2245"/>
      <c r="MGY50" s="2245"/>
      <c r="MGZ50" s="2245"/>
      <c r="MHA50" s="2245"/>
      <c r="MHB50" s="2245"/>
      <c r="MHC50" s="2245"/>
      <c r="MHD50" s="2245"/>
      <c r="MHE50" s="2067"/>
      <c r="MHF50" s="2235"/>
      <c r="MHG50" s="2235"/>
      <c r="MHH50" s="2235"/>
      <c r="MHI50" s="2235"/>
      <c r="MHJ50" s="2069"/>
      <c r="MHK50" s="2069"/>
      <c r="MHL50" s="2069"/>
      <c r="MHM50" s="2067"/>
      <c r="MHN50" s="2181"/>
      <c r="MHO50" s="2236"/>
      <c r="MHP50" s="2237"/>
      <c r="MHQ50" s="2238"/>
      <c r="MHR50" s="2238"/>
      <c r="MHS50" s="2232"/>
      <c r="MHT50" s="2232"/>
      <c r="MHU50" s="2232"/>
      <c r="MHV50" s="2239"/>
      <c r="MHW50" s="2240"/>
      <c r="MHX50" s="2241"/>
      <c r="MHY50" s="2242"/>
      <c r="MHZ50" s="2243"/>
      <c r="MIA50" s="2243"/>
      <c r="MIB50" s="2244"/>
      <c r="MIC50" s="2181"/>
      <c r="MID50" s="2181"/>
      <c r="MIE50" s="2181"/>
      <c r="MIF50" s="2181"/>
      <c r="MIG50" s="2245"/>
      <c r="MIH50" s="2245"/>
      <c r="MII50" s="2245"/>
      <c r="MIJ50" s="2245"/>
      <c r="MIK50" s="2245"/>
      <c r="MIL50" s="2245"/>
      <c r="MIM50" s="2245"/>
      <c r="MIN50" s="2245"/>
      <c r="MIO50" s="2245"/>
      <c r="MIP50" s="2245"/>
      <c r="MIQ50" s="2245"/>
      <c r="MIR50" s="2245"/>
      <c r="MIS50" s="2067"/>
      <c r="MIT50" s="2235"/>
      <c r="MIU50" s="2235"/>
      <c r="MIV50" s="2235"/>
      <c r="MIW50" s="2235"/>
      <c r="MIX50" s="2069"/>
      <c r="MIY50" s="2069"/>
      <c r="MIZ50" s="2069"/>
      <c r="MJA50" s="2067"/>
      <c r="MJB50" s="2181"/>
      <c r="MJC50" s="2236"/>
      <c r="MJD50" s="2237"/>
      <c r="MJE50" s="2238"/>
      <c r="MJF50" s="2238"/>
      <c r="MJG50" s="2232"/>
      <c r="MJH50" s="2232"/>
      <c r="MJI50" s="2232"/>
      <c r="MJJ50" s="2239"/>
      <c r="MJK50" s="2240"/>
      <c r="MJL50" s="2241"/>
      <c r="MJM50" s="2242"/>
      <c r="MJN50" s="2243"/>
      <c r="MJO50" s="2243"/>
      <c r="MJP50" s="2244"/>
      <c r="MJQ50" s="2181"/>
      <c r="MJR50" s="2181"/>
      <c r="MJS50" s="2181"/>
      <c r="MJT50" s="2181"/>
      <c r="MJU50" s="2245"/>
      <c r="MJV50" s="2245"/>
      <c r="MJW50" s="2245"/>
      <c r="MJX50" s="2245"/>
      <c r="MJY50" s="2245"/>
      <c r="MJZ50" s="2245"/>
      <c r="MKA50" s="2245"/>
      <c r="MKB50" s="2245"/>
      <c r="MKC50" s="2245"/>
      <c r="MKD50" s="2245"/>
      <c r="MKE50" s="2245"/>
      <c r="MKF50" s="2245"/>
      <c r="MKG50" s="2067"/>
      <c r="MKH50" s="2235"/>
      <c r="MKI50" s="2235"/>
      <c r="MKJ50" s="2235"/>
      <c r="MKK50" s="2235"/>
      <c r="MKL50" s="2069"/>
      <c r="MKM50" s="2069"/>
      <c r="MKN50" s="2069"/>
      <c r="MKO50" s="2067"/>
      <c r="MKP50" s="2181"/>
      <c r="MKQ50" s="2236"/>
      <c r="MKR50" s="2237"/>
      <c r="MKS50" s="2238"/>
      <c r="MKT50" s="2238"/>
      <c r="MKU50" s="2232"/>
      <c r="MKV50" s="2232"/>
      <c r="MKW50" s="2232"/>
      <c r="MKX50" s="2239"/>
      <c r="MKY50" s="2240"/>
      <c r="MKZ50" s="2241"/>
      <c r="MLA50" s="2242"/>
      <c r="MLB50" s="2243"/>
      <c r="MLC50" s="2243"/>
      <c r="MLD50" s="2244"/>
      <c r="MLE50" s="2181"/>
      <c r="MLF50" s="2181"/>
      <c r="MLG50" s="2181"/>
      <c r="MLH50" s="2181"/>
      <c r="MLI50" s="2245"/>
      <c r="MLJ50" s="2245"/>
      <c r="MLK50" s="2245"/>
      <c r="MLL50" s="2245"/>
      <c r="MLM50" s="2245"/>
      <c r="MLN50" s="2245"/>
      <c r="MLO50" s="2245"/>
      <c r="MLP50" s="2245"/>
      <c r="MLQ50" s="2245"/>
      <c r="MLR50" s="2245"/>
      <c r="MLS50" s="2245"/>
      <c r="MLT50" s="2245"/>
      <c r="MLU50" s="2067"/>
      <c r="MLV50" s="2235"/>
      <c r="MLW50" s="2235"/>
      <c r="MLX50" s="2235"/>
      <c r="MLY50" s="2235"/>
      <c r="MLZ50" s="2069"/>
      <c r="MMA50" s="2069"/>
      <c r="MMB50" s="2069"/>
      <c r="MMC50" s="2067"/>
      <c r="MMD50" s="2181"/>
      <c r="MME50" s="2236"/>
      <c r="MMF50" s="2237"/>
      <c r="MMG50" s="2238"/>
      <c r="MMH50" s="2238"/>
      <c r="MMI50" s="2232"/>
      <c r="MMJ50" s="2232"/>
      <c r="MMK50" s="2232"/>
      <c r="MML50" s="2239"/>
      <c r="MMM50" s="2240"/>
      <c r="MMN50" s="2241"/>
      <c r="MMO50" s="2242"/>
      <c r="MMP50" s="2243"/>
      <c r="MMQ50" s="2243"/>
      <c r="MMR50" s="2244"/>
      <c r="MMS50" s="2181"/>
      <c r="MMT50" s="2181"/>
      <c r="MMU50" s="2181"/>
      <c r="MMV50" s="2181"/>
      <c r="MMW50" s="2245"/>
      <c r="MMX50" s="2245"/>
      <c r="MMY50" s="2245"/>
      <c r="MMZ50" s="2245"/>
      <c r="MNA50" s="2245"/>
      <c r="MNB50" s="2245"/>
      <c r="MNC50" s="2245"/>
      <c r="MND50" s="2245"/>
      <c r="MNE50" s="2245"/>
      <c r="MNF50" s="2245"/>
      <c r="MNG50" s="2245"/>
      <c r="MNH50" s="2245"/>
      <c r="MNI50" s="2067"/>
      <c r="MNJ50" s="2235"/>
      <c r="MNK50" s="2235"/>
      <c r="MNL50" s="2235"/>
      <c r="MNM50" s="2235"/>
      <c r="MNN50" s="2069"/>
      <c r="MNO50" s="2069"/>
      <c r="MNP50" s="2069"/>
      <c r="MNQ50" s="2067"/>
      <c r="MNR50" s="2181"/>
      <c r="MNS50" s="2236"/>
      <c r="MNT50" s="2237"/>
      <c r="MNU50" s="2238"/>
      <c r="MNV50" s="2238"/>
      <c r="MNW50" s="2232"/>
      <c r="MNX50" s="2232"/>
      <c r="MNY50" s="2232"/>
      <c r="MNZ50" s="2239"/>
      <c r="MOA50" s="2240"/>
      <c r="MOB50" s="2241"/>
      <c r="MOC50" s="2242"/>
      <c r="MOD50" s="2243"/>
      <c r="MOE50" s="2243"/>
      <c r="MOF50" s="2244"/>
      <c r="MOG50" s="2181"/>
      <c r="MOH50" s="2181"/>
      <c r="MOI50" s="2181"/>
      <c r="MOJ50" s="2181"/>
      <c r="MOK50" s="2245"/>
      <c r="MOL50" s="2245"/>
      <c r="MOM50" s="2245"/>
      <c r="MON50" s="2245"/>
      <c r="MOO50" s="2245"/>
      <c r="MOP50" s="2245"/>
      <c r="MOQ50" s="2245"/>
      <c r="MOR50" s="2245"/>
      <c r="MOS50" s="2245"/>
      <c r="MOT50" s="2245"/>
      <c r="MOU50" s="2245"/>
      <c r="MOV50" s="2245"/>
      <c r="MOW50" s="2067"/>
      <c r="MOX50" s="2235"/>
      <c r="MOY50" s="2235"/>
      <c r="MOZ50" s="2235"/>
      <c r="MPA50" s="2235"/>
      <c r="MPB50" s="2069"/>
      <c r="MPC50" s="2069"/>
      <c r="MPD50" s="2069"/>
      <c r="MPE50" s="2067"/>
      <c r="MPF50" s="2181"/>
      <c r="MPG50" s="2236"/>
      <c r="MPH50" s="2237"/>
      <c r="MPI50" s="2238"/>
      <c r="MPJ50" s="2238"/>
      <c r="MPK50" s="2232"/>
      <c r="MPL50" s="2232"/>
      <c r="MPM50" s="2232"/>
      <c r="MPN50" s="2239"/>
      <c r="MPO50" s="2240"/>
      <c r="MPP50" s="2241"/>
      <c r="MPQ50" s="2242"/>
      <c r="MPR50" s="2243"/>
      <c r="MPS50" s="2243"/>
      <c r="MPT50" s="2244"/>
      <c r="MPU50" s="2181"/>
      <c r="MPV50" s="2181"/>
      <c r="MPW50" s="2181"/>
      <c r="MPX50" s="2181"/>
      <c r="MPY50" s="2245"/>
      <c r="MPZ50" s="2245"/>
      <c r="MQA50" s="2245"/>
      <c r="MQB50" s="2245"/>
      <c r="MQC50" s="2245"/>
      <c r="MQD50" s="2245"/>
      <c r="MQE50" s="2245"/>
      <c r="MQF50" s="2245"/>
      <c r="MQG50" s="2245"/>
      <c r="MQH50" s="2245"/>
      <c r="MQI50" s="2245"/>
      <c r="MQJ50" s="2245"/>
      <c r="MQK50" s="2067"/>
      <c r="MQL50" s="2235"/>
      <c r="MQM50" s="2235"/>
      <c r="MQN50" s="2235"/>
      <c r="MQO50" s="2235"/>
      <c r="MQP50" s="2069"/>
      <c r="MQQ50" s="2069"/>
      <c r="MQR50" s="2069"/>
      <c r="MQS50" s="2067"/>
      <c r="MQT50" s="2181"/>
      <c r="MQU50" s="2236"/>
      <c r="MQV50" s="2237"/>
      <c r="MQW50" s="2238"/>
      <c r="MQX50" s="2238"/>
      <c r="MQY50" s="2232"/>
      <c r="MQZ50" s="2232"/>
      <c r="MRA50" s="2232"/>
      <c r="MRB50" s="2239"/>
      <c r="MRC50" s="2240"/>
      <c r="MRD50" s="2241"/>
      <c r="MRE50" s="2242"/>
      <c r="MRF50" s="2243"/>
      <c r="MRG50" s="2243"/>
      <c r="MRH50" s="2244"/>
      <c r="MRI50" s="2181"/>
      <c r="MRJ50" s="2181"/>
      <c r="MRK50" s="2181"/>
      <c r="MRL50" s="2181"/>
      <c r="MRM50" s="2245"/>
      <c r="MRN50" s="2245"/>
      <c r="MRO50" s="2245"/>
      <c r="MRP50" s="2245"/>
      <c r="MRQ50" s="2245"/>
      <c r="MRR50" s="2245"/>
      <c r="MRS50" s="2245"/>
      <c r="MRT50" s="2245"/>
      <c r="MRU50" s="2245"/>
      <c r="MRV50" s="2245"/>
      <c r="MRW50" s="2245"/>
      <c r="MRX50" s="2245"/>
      <c r="MRY50" s="2067"/>
      <c r="MRZ50" s="2235"/>
      <c r="MSA50" s="2235"/>
      <c r="MSB50" s="2235"/>
      <c r="MSC50" s="2235"/>
      <c r="MSD50" s="2069"/>
      <c r="MSE50" s="2069"/>
      <c r="MSF50" s="2069"/>
      <c r="MSG50" s="2067"/>
      <c r="MSH50" s="2181"/>
      <c r="MSI50" s="2236"/>
      <c r="MSJ50" s="2237"/>
      <c r="MSK50" s="2238"/>
      <c r="MSL50" s="2238"/>
      <c r="MSM50" s="2232"/>
      <c r="MSN50" s="2232"/>
      <c r="MSO50" s="2232"/>
      <c r="MSP50" s="2239"/>
      <c r="MSQ50" s="2240"/>
      <c r="MSR50" s="2241"/>
      <c r="MSS50" s="2242"/>
      <c r="MST50" s="2243"/>
      <c r="MSU50" s="2243"/>
      <c r="MSV50" s="2244"/>
      <c r="MSW50" s="2181"/>
      <c r="MSX50" s="2181"/>
      <c r="MSY50" s="2181"/>
      <c r="MSZ50" s="2181"/>
      <c r="MTA50" s="2245"/>
      <c r="MTB50" s="2245"/>
      <c r="MTC50" s="2245"/>
      <c r="MTD50" s="2245"/>
      <c r="MTE50" s="2245"/>
      <c r="MTF50" s="2245"/>
      <c r="MTG50" s="2245"/>
      <c r="MTH50" s="2245"/>
      <c r="MTI50" s="2245"/>
      <c r="MTJ50" s="2245"/>
      <c r="MTK50" s="2245"/>
      <c r="MTL50" s="2245"/>
      <c r="MTM50" s="2067"/>
      <c r="MTN50" s="2235"/>
      <c r="MTO50" s="2235"/>
      <c r="MTP50" s="2235"/>
      <c r="MTQ50" s="2235"/>
      <c r="MTR50" s="2069"/>
      <c r="MTS50" s="2069"/>
      <c r="MTT50" s="2069"/>
      <c r="MTU50" s="2067"/>
      <c r="MTV50" s="2181"/>
      <c r="MTW50" s="2236"/>
      <c r="MTX50" s="2237"/>
      <c r="MTY50" s="2238"/>
      <c r="MTZ50" s="2238"/>
      <c r="MUA50" s="2232"/>
      <c r="MUB50" s="2232"/>
      <c r="MUC50" s="2232"/>
      <c r="MUD50" s="2239"/>
      <c r="MUE50" s="2240"/>
      <c r="MUF50" s="2241"/>
      <c r="MUG50" s="2242"/>
      <c r="MUH50" s="2243"/>
      <c r="MUI50" s="2243"/>
      <c r="MUJ50" s="2244"/>
      <c r="MUK50" s="2181"/>
      <c r="MUL50" s="2181"/>
      <c r="MUM50" s="2181"/>
      <c r="MUN50" s="2181"/>
      <c r="MUO50" s="2245"/>
      <c r="MUP50" s="2245"/>
      <c r="MUQ50" s="2245"/>
      <c r="MUR50" s="2245"/>
      <c r="MUS50" s="2245"/>
      <c r="MUT50" s="2245"/>
      <c r="MUU50" s="2245"/>
      <c r="MUV50" s="2245"/>
      <c r="MUW50" s="2245"/>
      <c r="MUX50" s="2245"/>
      <c r="MUY50" s="2245"/>
      <c r="MUZ50" s="2245"/>
      <c r="MVA50" s="2067"/>
      <c r="MVB50" s="2235"/>
      <c r="MVC50" s="2235"/>
      <c r="MVD50" s="2235"/>
      <c r="MVE50" s="2235"/>
      <c r="MVF50" s="2069"/>
      <c r="MVG50" s="2069"/>
      <c r="MVH50" s="2069"/>
      <c r="MVI50" s="2067"/>
      <c r="MVJ50" s="2181"/>
      <c r="MVK50" s="2236"/>
      <c r="MVL50" s="2237"/>
      <c r="MVM50" s="2238"/>
      <c r="MVN50" s="2238"/>
      <c r="MVO50" s="2232"/>
      <c r="MVP50" s="2232"/>
      <c r="MVQ50" s="2232"/>
      <c r="MVR50" s="2239"/>
      <c r="MVS50" s="2240"/>
      <c r="MVT50" s="2241"/>
      <c r="MVU50" s="2242"/>
      <c r="MVV50" s="2243"/>
      <c r="MVW50" s="2243"/>
      <c r="MVX50" s="2244"/>
      <c r="MVY50" s="2181"/>
      <c r="MVZ50" s="2181"/>
      <c r="MWA50" s="2181"/>
      <c r="MWB50" s="2181"/>
      <c r="MWC50" s="2245"/>
      <c r="MWD50" s="2245"/>
      <c r="MWE50" s="2245"/>
      <c r="MWF50" s="2245"/>
      <c r="MWG50" s="2245"/>
      <c r="MWH50" s="2245"/>
      <c r="MWI50" s="2245"/>
      <c r="MWJ50" s="2245"/>
      <c r="MWK50" s="2245"/>
      <c r="MWL50" s="2245"/>
      <c r="MWM50" s="2245"/>
      <c r="MWN50" s="2245"/>
      <c r="MWO50" s="2067"/>
      <c r="MWP50" s="2235"/>
      <c r="MWQ50" s="2235"/>
      <c r="MWR50" s="2235"/>
      <c r="MWS50" s="2235"/>
      <c r="MWT50" s="2069"/>
      <c r="MWU50" s="2069"/>
      <c r="MWV50" s="2069"/>
      <c r="MWW50" s="2067"/>
      <c r="MWX50" s="2181"/>
      <c r="MWY50" s="2236"/>
      <c r="MWZ50" s="2237"/>
      <c r="MXA50" s="2238"/>
      <c r="MXB50" s="2238"/>
      <c r="MXC50" s="2232"/>
      <c r="MXD50" s="2232"/>
      <c r="MXE50" s="2232"/>
      <c r="MXF50" s="2239"/>
      <c r="MXG50" s="2240"/>
      <c r="MXH50" s="2241"/>
      <c r="MXI50" s="2242"/>
      <c r="MXJ50" s="2243"/>
      <c r="MXK50" s="2243"/>
      <c r="MXL50" s="2244"/>
      <c r="MXM50" s="2181"/>
      <c r="MXN50" s="2181"/>
      <c r="MXO50" s="2181"/>
      <c r="MXP50" s="2181"/>
      <c r="MXQ50" s="2245"/>
      <c r="MXR50" s="2245"/>
      <c r="MXS50" s="2245"/>
      <c r="MXT50" s="2245"/>
      <c r="MXU50" s="2245"/>
      <c r="MXV50" s="2245"/>
      <c r="MXW50" s="2245"/>
      <c r="MXX50" s="2245"/>
      <c r="MXY50" s="2245"/>
      <c r="MXZ50" s="2245"/>
      <c r="MYA50" s="2245"/>
      <c r="MYB50" s="2245"/>
      <c r="MYC50" s="2067"/>
      <c r="MYD50" s="2235"/>
      <c r="MYE50" s="2235"/>
      <c r="MYF50" s="2235"/>
      <c r="MYG50" s="2235"/>
      <c r="MYH50" s="2069"/>
      <c r="MYI50" s="2069"/>
      <c r="MYJ50" s="2069"/>
      <c r="MYK50" s="2067"/>
      <c r="MYL50" s="2181"/>
      <c r="MYM50" s="2236"/>
      <c r="MYN50" s="2237"/>
      <c r="MYO50" s="2238"/>
      <c r="MYP50" s="2238"/>
      <c r="MYQ50" s="2232"/>
      <c r="MYR50" s="2232"/>
      <c r="MYS50" s="2232"/>
      <c r="MYT50" s="2239"/>
      <c r="MYU50" s="2240"/>
      <c r="MYV50" s="2241"/>
      <c r="MYW50" s="2242"/>
      <c r="MYX50" s="2243"/>
      <c r="MYY50" s="2243"/>
      <c r="MYZ50" s="2244"/>
      <c r="MZA50" s="2181"/>
      <c r="MZB50" s="2181"/>
      <c r="MZC50" s="2181"/>
      <c r="MZD50" s="2181"/>
      <c r="MZE50" s="2245"/>
      <c r="MZF50" s="2245"/>
      <c r="MZG50" s="2245"/>
      <c r="MZH50" s="2245"/>
      <c r="MZI50" s="2245"/>
      <c r="MZJ50" s="2245"/>
      <c r="MZK50" s="2245"/>
      <c r="MZL50" s="2245"/>
      <c r="MZM50" s="2245"/>
      <c r="MZN50" s="2245"/>
      <c r="MZO50" s="2245"/>
      <c r="MZP50" s="2245"/>
      <c r="MZQ50" s="2067"/>
      <c r="MZR50" s="2235"/>
      <c r="MZS50" s="2235"/>
      <c r="MZT50" s="2235"/>
      <c r="MZU50" s="2235"/>
      <c r="MZV50" s="2069"/>
      <c r="MZW50" s="2069"/>
      <c r="MZX50" s="2069"/>
      <c r="MZY50" s="2067"/>
      <c r="MZZ50" s="2181"/>
      <c r="NAA50" s="2236"/>
      <c r="NAB50" s="2237"/>
      <c r="NAC50" s="2238"/>
      <c r="NAD50" s="2238"/>
      <c r="NAE50" s="2232"/>
      <c r="NAF50" s="2232"/>
      <c r="NAG50" s="2232"/>
      <c r="NAH50" s="2239"/>
      <c r="NAI50" s="2240"/>
      <c r="NAJ50" s="2241"/>
      <c r="NAK50" s="2242"/>
      <c r="NAL50" s="2243"/>
      <c r="NAM50" s="2243"/>
      <c r="NAN50" s="2244"/>
      <c r="NAO50" s="2181"/>
      <c r="NAP50" s="2181"/>
      <c r="NAQ50" s="2181"/>
      <c r="NAR50" s="2181"/>
      <c r="NAS50" s="2245"/>
      <c r="NAT50" s="2245"/>
      <c r="NAU50" s="2245"/>
      <c r="NAV50" s="2245"/>
      <c r="NAW50" s="2245"/>
      <c r="NAX50" s="2245"/>
      <c r="NAY50" s="2245"/>
      <c r="NAZ50" s="2245"/>
      <c r="NBA50" s="2245"/>
      <c r="NBB50" s="2245"/>
      <c r="NBC50" s="2245"/>
      <c r="NBD50" s="2245"/>
      <c r="NBE50" s="2067"/>
      <c r="NBF50" s="2235"/>
      <c r="NBG50" s="2235"/>
      <c r="NBH50" s="2235"/>
      <c r="NBI50" s="2235"/>
      <c r="NBJ50" s="2069"/>
      <c r="NBK50" s="2069"/>
      <c r="NBL50" s="2069"/>
      <c r="NBM50" s="2067"/>
      <c r="NBN50" s="2181"/>
      <c r="NBO50" s="2236"/>
      <c r="NBP50" s="2237"/>
      <c r="NBQ50" s="2238"/>
      <c r="NBR50" s="2238"/>
      <c r="NBS50" s="2232"/>
      <c r="NBT50" s="2232"/>
      <c r="NBU50" s="2232"/>
      <c r="NBV50" s="2239"/>
      <c r="NBW50" s="2240"/>
      <c r="NBX50" s="2241"/>
      <c r="NBY50" s="2242"/>
      <c r="NBZ50" s="2243"/>
      <c r="NCA50" s="2243"/>
      <c r="NCB50" s="2244"/>
      <c r="NCC50" s="2181"/>
      <c r="NCD50" s="2181"/>
      <c r="NCE50" s="2181"/>
      <c r="NCF50" s="2181"/>
      <c r="NCG50" s="2245"/>
      <c r="NCH50" s="2245"/>
      <c r="NCI50" s="2245"/>
      <c r="NCJ50" s="2245"/>
      <c r="NCK50" s="2245"/>
      <c r="NCL50" s="2245"/>
      <c r="NCM50" s="2245"/>
      <c r="NCN50" s="2245"/>
      <c r="NCO50" s="2245"/>
      <c r="NCP50" s="2245"/>
      <c r="NCQ50" s="2245"/>
      <c r="NCR50" s="2245"/>
      <c r="NCS50" s="2067"/>
      <c r="NCT50" s="2235"/>
      <c r="NCU50" s="2235"/>
      <c r="NCV50" s="2235"/>
      <c r="NCW50" s="2235"/>
      <c r="NCX50" s="2069"/>
      <c r="NCY50" s="2069"/>
      <c r="NCZ50" s="2069"/>
      <c r="NDA50" s="2067"/>
      <c r="NDB50" s="2181"/>
      <c r="NDC50" s="2236"/>
      <c r="NDD50" s="2237"/>
      <c r="NDE50" s="2238"/>
      <c r="NDF50" s="2238"/>
      <c r="NDG50" s="2232"/>
      <c r="NDH50" s="2232"/>
      <c r="NDI50" s="2232"/>
      <c r="NDJ50" s="2239"/>
      <c r="NDK50" s="2240"/>
      <c r="NDL50" s="2241"/>
      <c r="NDM50" s="2242"/>
      <c r="NDN50" s="2243"/>
      <c r="NDO50" s="2243"/>
      <c r="NDP50" s="2244"/>
      <c r="NDQ50" s="2181"/>
      <c r="NDR50" s="2181"/>
      <c r="NDS50" s="2181"/>
      <c r="NDT50" s="2181"/>
      <c r="NDU50" s="2245"/>
      <c r="NDV50" s="2245"/>
      <c r="NDW50" s="2245"/>
      <c r="NDX50" s="2245"/>
      <c r="NDY50" s="2245"/>
      <c r="NDZ50" s="2245"/>
      <c r="NEA50" s="2245"/>
      <c r="NEB50" s="2245"/>
      <c r="NEC50" s="2245"/>
      <c r="NED50" s="2245"/>
      <c r="NEE50" s="2245"/>
      <c r="NEF50" s="2245"/>
      <c r="NEG50" s="2067"/>
      <c r="NEH50" s="2235"/>
      <c r="NEI50" s="2235"/>
      <c r="NEJ50" s="2235"/>
      <c r="NEK50" s="2235"/>
      <c r="NEL50" s="2069"/>
      <c r="NEM50" s="2069"/>
      <c r="NEN50" s="2069"/>
      <c r="NEO50" s="2067"/>
      <c r="NEP50" s="2181"/>
      <c r="NEQ50" s="2236"/>
      <c r="NER50" s="2237"/>
      <c r="NES50" s="2238"/>
      <c r="NET50" s="2238"/>
      <c r="NEU50" s="2232"/>
      <c r="NEV50" s="2232"/>
      <c r="NEW50" s="2232"/>
      <c r="NEX50" s="2239"/>
      <c r="NEY50" s="2240"/>
      <c r="NEZ50" s="2241"/>
      <c r="NFA50" s="2242"/>
      <c r="NFB50" s="2243"/>
      <c r="NFC50" s="2243"/>
      <c r="NFD50" s="2244"/>
      <c r="NFE50" s="2181"/>
      <c r="NFF50" s="2181"/>
      <c r="NFG50" s="2181"/>
      <c r="NFH50" s="2181"/>
      <c r="NFI50" s="2245"/>
      <c r="NFJ50" s="2245"/>
      <c r="NFK50" s="2245"/>
      <c r="NFL50" s="2245"/>
      <c r="NFM50" s="2245"/>
      <c r="NFN50" s="2245"/>
      <c r="NFO50" s="2245"/>
      <c r="NFP50" s="2245"/>
      <c r="NFQ50" s="2245"/>
      <c r="NFR50" s="2245"/>
      <c r="NFS50" s="2245"/>
      <c r="NFT50" s="2245"/>
      <c r="NFU50" s="2067"/>
      <c r="NFV50" s="2235"/>
      <c r="NFW50" s="2235"/>
      <c r="NFX50" s="2235"/>
      <c r="NFY50" s="2235"/>
      <c r="NFZ50" s="2069"/>
      <c r="NGA50" s="2069"/>
      <c r="NGB50" s="2069"/>
      <c r="NGC50" s="2067"/>
      <c r="NGD50" s="2181"/>
      <c r="NGE50" s="2236"/>
      <c r="NGF50" s="2237"/>
      <c r="NGG50" s="2238"/>
      <c r="NGH50" s="2238"/>
      <c r="NGI50" s="2232"/>
      <c r="NGJ50" s="2232"/>
      <c r="NGK50" s="2232"/>
      <c r="NGL50" s="2239"/>
      <c r="NGM50" s="2240"/>
      <c r="NGN50" s="2241"/>
      <c r="NGO50" s="2242"/>
      <c r="NGP50" s="2243"/>
      <c r="NGQ50" s="2243"/>
      <c r="NGR50" s="2244"/>
      <c r="NGS50" s="2181"/>
      <c r="NGT50" s="2181"/>
      <c r="NGU50" s="2181"/>
      <c r="NGV50" s="2181"/>
      <c r="NGW50" s="2245"/>
      <c r="NGX50" s="2245"/>
      <c r="NGY50" s="2245"/>
      <c r="NGZ50" s="2245"/>
      <c r="NHA50" s="2245"/>
      <c r="NHB50" s="2245"/>
      <c r="NHC50" s="2245"/>
      <c r="NHD50" s="2245"/>
      <c r="NHE50" s="2245"/>
      <c r="NHF50" s="2245"/>
      <c r="NHG50" s="2245"/>
      <c r="NHH50" s="2245"/>
      <c r="NHI50" s="2067"/>
      <c r="NHJ50" s="2235"/>
      <c r="NHK50" s="2235"/>
      <c r="NHL50" s="2235"/>
      <c r="NHM50" s="2235"/>
      <c r="NHN50" s="2069"/>
      <c r="NHO50" s="2069"/>
      <c r="NHP50" s="2069"/>
      <c r="NHQ50" s="2067"/>
      <c r="NHR50" s="2181"/>
      <c r="NHS50" s="2236"/>
      <c r="NHT50" s="2237"/>
      <c r="NHU50" s="2238"/>
      <c r="NHV50" s="2238"/>
      <c r="NHW50" s="2232"/>
      <c r="NHX50" s="2232"/>
      <c r="NHY50" s="2232"/>
      <c r="NHZ50" s="2239"/>
      <c r="NIA50" s="2240"/>
      <c r="NIB50" s="2241"/>
      <c r="NIC50" s="2242"/>
      <c r="NID50" s="2243"/>
      <c r="NIE50" s="2243"/>
      <c r="NIF50" s="2244"/>
      <c r="NIG50" s="2181"/>
      <c r="NIH50" s="2181"/>
      <c r="NII50" s="2181"/>
      <c r="NIJ50" s="2181"/>
      <c r="NIK50" s="2245"/>
      <c r="NIL50" s="2245"/>
      <c r="NIM50" s="2245"/>
      <c r="NIN50" s="2245"/>
      <c r="NIO50" s="2245"/>
      <c r="NIP50" s="2245"/>
      <c r="NIQ50" s="2245"/>
      <c r="NIR50" s="2245"/>
      <c r="NIS50" s="2245"/>
      <c r="NIT50" s="2245"/>
      <c r="NIU50" s="2245"/>
      <c r="NIV50" s="2245"/>
      <c r="NIW50" s="2067"/>
      <c r="NIX50" s="2235"/>
      <c r="NIY50" s="2235"/>
      <c r="NIZ50" s="2235"/>
      <c r="NJA50" s="2235"/>
      <c r="NJB50" s="2069"/>
      <c r="NJC50" s="2069"/>
      <c r="NJD50" s="2069"/>
      <c r="NJE50" s="2067"/>
      <c r="NJF50" s="2181"/>
      <c r="NJG50" s="2236"/>
      <c r="NJH50" s="2237"/>
      <c r="NJI50" s="2238"/>
      <c r="NJJ50" s="2238"/>
      <c r="NJK50" s="2232"/>
      <c r="NJL50" s="2232"/>
      <c r="NJM50" s="2232"/>
      <c r="NJN50" s="2239"/>
      <c r="NJO50" s="2240"/>
      <c r="NJP50" s="2241"/>
      <c r="NJQ50" s="2242"/>
      <c r="NJR50" s="2243"/>
      <c r="NJS50" s="2243"/>
      <c r="NJT50" s="2244"/>
      <c r="NJU50" s="2181"/>
      <c r="NJV50" s="2181"/>
      <c r="NJW50" s="2181"/>
      <c r="NJX50" s="2181"/>
      <c r="NJY50" s="2245"/>
      <c r="NJZ50" s="2245"/>
      <c r="NKA50" s="2245"/>
      <c r="NKB50" s="2245"/>
      <c r="NKC50" s="2245"/>
      <c r="NKD50" s="2245"/>
      <c r="NKE50" s="2245"/>
      <c r="NKF50" s="2245"/>
      <c r="NKG50" s="2245"/>
      <c r="NKH50" s="2245"/>
      <c r="NKI50" s="2245"/>
      <c r="NKJ50" s="2245"/>
      <c r="NKK50" s="2067"/>
      <c r="NKL50" s="2235"/>
      <c r="NKM50" s="2235"/>
      <c r="NKN50" s="2235"/>
      <c r="NKO50" s="2235"/>
      <c r="NKP50" s="2069"/>
      <c r="NKQ50" s="2069"/>
      <c r="NKR50" s="2069"/>
      <c r="NKS50" s="2067"/>
      <c r="NKT50" s="2181"/>
      <c r="NKU50" s="2236"/>
      <c r="NKV50" s="2237"/>
      <c r="NKW50" s="2238"/>
      <c r="NKX50" s="2238"/>
      <c r="NKY50" s="2232"/>
      <c r="NKZ50" s="2232"/>
      <c r="NLA50" s="2232"/>
      <c r="NLB50" s="2239"/>
      <c r="NLC50" s="2240"/>
      <c r="NLD50" s="2241"/>
      <c r="NLE50" s="2242"/>
      <c r="NLF50" s="2243"/>
      <c r="NLG50" s="2243"/>
      <c r="NLH50" s="2244"/>
      <c r="NLI50" s="2181"/>
      <c r="NLJ50" s="2181"/>
      <c r="NLK50" s="2181"/>
      <c r="NLL50" s="2181"/>
      <c r="NLM50" s="2245"/>
      <c r="NLN50" s="2245"/>
      <c r="NLO50" s="2245"/>
      <c r="NLP50" s="2245"/>
      <c r="NLQ50" s="2245"/>
      <c r="NLR50" s="2245"/>
      <c r="NLS50" s="2245"/>
      <c r="NLT50" s="2245"/>
      <c r="NLU50" s="2245"/>
      <c r="NLV50" s="2245"/>
      <c r="NLW50" s="2245"/>
      <c r="NLX50" s="2245"/>
      <c r="NLY50" s="2067"/>
      <c r="NLZ50" s="2235"/>
      <c r="NMA50" s="2235"/>
      <c r="NMB50" s="2235"/>
      <c r="NMC50" s="2235"/>
      <c r="NMD50" s="2069"/>
      <c r="NME50" s="2069"/>
      <c r="NMF50" s="2069"/>
      <c r="NMG50" s="2067"/>
      <c r="NMH50" s="2181"/>
      <c r="NMI50" s="2236"/>
      <c r="NMJ50" s="2237"/>
      <c r="NMK50" s="2238"/>
      <c r="NML50" s="2238"/>
      <c r="NMM50" s="2232"/>
      <c r="NMN50" s="2232"/>
      <c r="NMO50" s="2232"/>
      <c r="NMP50" s="2239"/>
      <c r="NMQ50" s="2240"/>
      <c r="NMR50" s="2241"/>
      <c r="NMS50" s="2242"/>
      <c r="NMT50" s="2243"/>
      <c r="NMU50" s="2243"/>
      <c r="NMV50" s="2244"/>
      <c r="NMW50" s="2181"/>
      <c r="NMX50" s="2181"/>
      <c r="NMY50" s="2181"/>
      <c r="NMZ50" s="2181"/>
      <c r="NNA50" s="2245"/>
      <c r="NNB50" s="2245"/>
      <c r="NNC50" s="2245"/>
      <c r="NND50" s="2245"/>
      <c r="NNE50" s="2245"/>
      <c r="NNF50" s="2245"/>
      <c r="NNG50" s="2245"/>
      <c r="NNH50" s="2245"/>
      <c r="NNI50" s="2245"/>
      <c r="NNJ50" s="2245"/>
      <c r="NNK50" s="2245"/>
      <c r="NNL50" s="2245"/>
      <c r="NNM50" s="2067"/>
      <c r="NNN50" s="2235"/>
      <c r="NNO50" s="2235"/>
      <c r="NNP50" s="2235"/>
      <c r="NNQ50" s="2235"/>
      <c r="NNR50" s="2069"/>
      <c r="NNS50" s="2069"/>
      <c r="NNT50" s="2069"/>
      <c r="NNU50" s="2067"/>
      <c r="NNV50" s="2181"/>
      <c r="NNW50" s="2236"/>
      <c r="NNX50" s="2237"/>
      <c r="NNY50" s="2238"/>
      <c r="NNZ50" s="2238"/>
      <c r="NOA50" s="2232"/>
      <c r="NOB50" s="2232"/>
      <c r="NOC50" s="2232"/>
      <c r="NOD50" s="2239"/>
      <c r="NOE50" s="2240"/>
      <c r="NOF50" s="2241"/>
      <c r="NOG50" s="2242"/>
      <c r="NOH50" s="2243"/>
      <c r="NOI50" s="2243"/>
      <c r="NOJ50" s="2244"/>
      <c r="NOK50" s="2181"/>
      <c r="NOL50" s="2181"/>
      <c r="NOM50" s="2181"/>
      <c r="NON50" s="2181"/>
      <c r="NOO50" s="2245"/>
      <c r="NOP50" s="2245"/>
      <c r="NOQ50" s="2245"/>
      <c r="NOR50" s="2245"/>
      <c r="NOS50" s="2245"/>
      <c r="NOT50" s="2245"/>
      <c r="NOU50" s="2245"/>
      <c r="NOV50" s="2245"/>
      <c r="NOW50" s="2245"/>
      <c r="NOX50" s="2245"/>
      <c r="NOY50" s="2245"/>
      <c r="NOZ50" s="2245"/>
      <c r="NPA50" s="2067"/>
      <c r="NPB50" s="2235"/>
      <c r="NPC50" s="2235"/>
      <c r="NPD50" s="2235"/>
      <c r="NPE50" s="2235"/>
      <c r="NPF50" s="2069"/>
      <c r="NPG50" s="2069"/>
      <c r="NPH50" s="2069"/>
      <c r="NPI50" s="2067"/>
      <c r="NPJ50" s="2181"/>
      <c r="NPK50" s="2236"/>
      <c r="NPL50" s="2237"/>
      <c r="NPM50" s="2238"/>
      <c r="NPN50" s="2238"/>
      <c r="NPO50" s="2232"/>
      <c r="NPP50" s="2232"/>
      <c r="NPQ50" s="2232"/>
      <c r="NPR50" s="2239"/>
      <c r="NPS50" s="2240"/>
      <c r="NPT50" s="2241"/>
      <c r="NPU50" s="2242"/>
      <c r="NPV50" s="2243"/>
      <c r="NPW50" s="2243"/>
      <c r="NPX50" s="2244"/>
      <c r="NPY50" s="2181"/>
      <c r="NPZ50" s="2181"/>
      <c r="NQA50" s="2181"/>
      <c r="NQB50" s="2181"/>
      <c r="NQC50" s="2245"/>
      <c r="NQD50" s="2245"/>
      <c r="NQE50" s="2245"/>
      <c r="NQF50" s="2245"/>
      <c r="NQG50" s="2245"/>
      <c r="NQH50" s="2245"/>
      <c r="NQI50" s="2245"/>
      <c r="NQJ50" s="2245"/>
      <c r="NQK50" s="2245"/>
      <c r="NQL50" s="2245"/>
      <c r="NQM50" s="2245"/>
      <c r="NQN50" s="2245"/>
      <c r="NQO50" s="2067"/>
      <c r="NQP50" s="2235"/>
      <c r="NQQ50" s="2235"/>
      <c r="NQR50" s="2235"/>
      <c r="NQS50" s="2235"/>
      <c r="NQT50" s="2069"/>
      <c r="NQU50" s="2069"/>
      <c r="NQV50" s="2069"/>
      <c r="NQW50" s="2067"/>
      <c r="NQX50" s="2181"/>
      <c r="NQY50" s="2236"/>
      <c r="NQZ50" s="2237"/>
      <c r="NRA50" s="2238"/>
      <c r="NRB50" s="2238"/>
      <c r="NRC50" s="2232"/>
      <c r="NRD50" s="2232"/>
      <c r="NRE50" s="2232"/>
      <c r="NRF50" s="2239"/>
      <c r="NRG50" s="2240"/>
      <c r="NRH50" s="2241"/>
      <c r="NRI50" s="2242"/>
      <c r="NRJ50" s="2243"/>
      <c r="NRK50" s="2243"/>
      <c r="NRL50" s="2244"/>
      <c r="NRM50" s="2181"/>
      <c r="NRN50" s="2181"/>
      <c r="NRO50" s="2181"/>
      <c r="NRP50" s="2181"/>
      <c r="NRQ50" s="2245"/>
      <c r="NRR50" s="2245"/>
      <c r="NRS50" s="2245"/>
      <c r="NRT50" s="2245"/>
      <c r="NRU50" s="2245"/>
      <c r="NRV50" s="2245"/>
      <c r="NRW50" s="2245"/>
      <c r="NRX50" s="2245"/>
      <c r="NRY50" s="2245"/>
      <c r="NRZ50" s="2245"/>
      <c r="NSA50" s="2245"/>
      <c r="NSB50" s="2245"/>
      <c r="NSC50" s="2067"/>
      <c r="NSD50" s="2235"/>
      <c r="NSE50" s="2235"/>
      <c r="NSF50" s="2235"/>
      <c r="NSG50" s="2235"/>
      <c r="NSH50" s="2069"/>
      <c r="NSI50" s="2069"/>
      <c r="NSJ50" s="2069"/>
      <c r="NSK50" s="2067"/>
      <c r="NSL50" s="2181"/>
      <c r="NSM50" s="2236"/>
      <c r="NSN50" s="2237"/>
      <c r="NSO50" s="2238"/>
      <c r="NSP50" s="2238"/>
      <c r="NSQ50" s="2232"/>
      <c r="NSR50" s="2232"/>
      <c r="NSS50" s="2232"/>
      <c r="NST50" s="2239"/>
      <c r="NSU50" s="2240"/>
      <c r="NSV50" s="2241"/>
      <c r="NSW50" s="2242"/>
      <c r="NSX50" s="2243"/>
      <c r="NSY50" s="2243"/>
      <c r="NSZ50" s="2244"/>
      <c r="NTA50" s="2181"/>
      <c r="NTB50" s="2181"/>
      <c r="NTC50" s="2181"/>
      <c r="NTD50" s="2181"/>
      <c r="NTE50" s="2245"/>
      <c r="NTF50" s="2245"/>
      <c r="NTG50" s="2245"/>
      <c r="NTH50" s="2245"/>
      <c r="NTI50" s="2245"/>
      <c r="NTJ50" s="2245"/>
      <c r="NTK50" s="2245"/>
      <c r="NTL50" s="2245"/>
      <c r="NTM50" s="2245"/>
      <c r="NTN50" s="2245"/>
      <c r="NTO50" s="2245"/>
      <c r="NTP50" s="2245"/>
      <c r="NTQ50" s="2067"/>
      <c r="NTR50" s="2235"/>
      <c r="NTS50" s="2235"/>
      <c r="NTT50" s="2235"/>
      <c r="NTU50" s="2235"/>
      <c r="NTV50" s="2069"/>
      <c r="NTW50" s="2069"/>
      <c r="NTX50" s="2069"/>
      <c r="NTY50" s="2067"/>
      <c r="NTZ50" s="2181"/>
      <c r="NUA50" s="2236"/>
      <c r="NUB50" s="2237"/>
      <c r="NUC50" s="2238"/>
      <c r="NUD50" s="2238"/>
      <c r="NUE50" s="2232"/>
      <c r="NUF50" s="2232"/>
      <c r="NUG50" s="2232"/>
      <c r="NUH50" s="2239"/>
      <c r="NUI50" s="2240"/>
      <c r="NUJ50" s="2241"/>
      <c r="NUK50" s="2242"/>
      <c r="NUL50" s="2243"/>
      <c r="NUM50" s="2243"/>
      <c r="NUN50" s="2244"/>
      <c r="NUO50" s="2181"/>
      <c r="NUP50" s="2181"/>
      <c r="NUQ50" s="2181"/>
      <c r="NUR50" s="2181"/>
      <c r="NUS50" s="2245"/>
      <c r="NUT50" s="2245"/>
      <c r="NUU50" s="2245"/>
      <c r="NUV50" s="2245"/>
      <c r="NUW50" s="2245"/>
      <c r="NUX50" s="2245"/>
      <c r="NUY50" s="2245"/>
      <c r="NUZ50" s="2245"/>
      <c r="NVA50" s="2245"/>
      <c r="NVB50" s="2245"/>
      <c r="NVC50" s="2245"/>
      <c r="NVD50" s="2245"/>
      <c r="NVE50" s="2067"/>
      <c r="NVF50" s="2235"/>
      <c r="NVG50" s="2235"/>
      <c r="NVH50" s="2235"/>
      <c r="NVI50" s="2235"/>
      <c r="NVJ50" s="2069"/>
      <c r="NVK50" s="2069"/>
      <c r="NVL50" s="2069"/>
      <c r="NVM50" s="2067"/>
      <c r="NVN50" s="2181"/>
      <c r="NVO50" s="2236"/>
      <c r="NVP50" s="2237"/>
      <c r="NVQ50" s="2238"/>
      <c r="NVR50" s="2238"/>
      <c r="NVS50" s="2232"/>
      <c r="NVT50" s="2232"/>
      <c r="NVU50" s="2232"/>
      <c r="NVV50" s="2239"/>
      <c r="NVW50" s="2240"/>
      <c r="NVX50" s="2241"/>
      <c r="NVY50" s="2242"/>
      <c r="NVZ50" s="2243"/>
      <c r="NWA50" s="2243"/>
      <c r="NWB50" s="2244"/>
      <c r="NWC50" s="2181"/>
      <c r="NWD50" s="2181"/>
      <c r="NWE50" s="2181"/>
      <c r="NWF50" s="2181"/>
      <c r="NWG50" s="2245"/>
      <c r="NWH50" s="2245"/>
      <c r="NWI50" s="2245"/>
      <c r="NWJ50" s="2245"/>
      <c r="NWK50" s="2245"/>
      <c r="NWL50" s="2245"/>
      <c r="NWM50" s="2245"/>
      <c r="NWN50" s="2245"/>
      <c r="NWO50" s="2245"/>
      <c r="NWP50" s="2245"/>
      <c r="NWQ50" s="2245"/>
      <c r="NWR50" s="2245"/>
      <c r="NWS50" s="2067"/>
      <c r="NWT50" s="2235"/>
      <c r="NWU50" s="2235"/>
      <c r="NWV50" s="2235"/>
      <c r="NWW50" s="2235"/>
      <c r="NWX50" s="2069"/>
      <c r="NWY50" s="2069"/>
      <c r="NWZ50" s="2069"/>
      <c r="NXA50" s="2067"/>
      <c r="NXB50" s="2181"/>
      <c r="NXC50" s="2236"/>
      <c r="NXD50" s="2237"/>
      <c r="NXE50" s="2238"/>
      <c r="NXF50" s="2238"/>
      <c r="NXG50" s="2232"/>
      <c r="NXH50" s="2232"/>
      <c r="NXI50" s="2232"/>
      <c r="NXJ50" s="2239"/>
      <c r="NXK50" s="2240"/>
      <c r="NXL50" s="2241"/>
      <c r="NXM50" s="2242"/>
      <c r="NXN50" s="2243"/>
      <c r="NXO50" s="2243"/>
      <c r="NXP50" s="2244"/>
      <c r="NXQ50" s="2181"/>
      <c r="NXR50" s="2181"/>
      <c r="NXS50" s="2181"/>
      <c r="NXT50" s="2181"/>
      <c r="NXU50" s="2245"/>
      <c r="NXV50" s="2245"/>
      <c r="NXW50" s="2245"/>
      <c r="NXX50" s="2245"/>
      <c r="NXY50" s="2245"/>
      <c r="NXZ50" s="2245"/>
      <c r="NYA50" s="2245"/>
      <c r="NYB50" s="2245"/>
      <c r="NYC50" s="2245"/>
      <c r="NYD50" s="2245"/>
      <c r="NYE50" s="2245"/>
      <c r="NYF50" s="2245"/>
      <c r="NYG50" s="2067"/>
      <c r="NYH50" s="2235"/>
      <c r="NYI50" s="2235"/>
      <c r="NYJ50" s="2235"/>
      <c r="NYK50" s="2235"/>
      <c r="NYL50" s="2069"/>
      <c r="NYM50" s="2069"/>
      <c r="NYN50" s="2069"/>
      <c r="NYO50" s="2067"/>
      <c r="NYP50" s="2181"/>
      <c r="NYQ50" s="2236"/>
      <c r="NYR50" s="2237"/>
      <c r="NYS50" s="2238"/>
      <c r="NYT50" s="2238"/>
      <c r="NYU50" s="2232"/>
      <c r="NYV50" s="2232"/>
      <c r="NYW50" s="2232"/>
      <c r="NYX50" s="2239"/>
      <c r="NYY50" s="2240"/>
      <c r="NYZ50" s="2241"/>
      <c r="NZA50" s="2242"/>
      <c r="NZB50" s="2243"/>
      <c r="NZC50" s="2243"/>
      <c r="NZD50" s="2244"/>
      <c r="NZE50" s="2181"/>
      <c r="NZF50" s="2181"/>
      <c r="NZG50" s="2181"/>
      <c r="NZH50" s="2181"/>
      <c r="NZI50" s="2245"/>
      <c r="NZJ50" s="2245"/>
      <c r="NZK50" s="2245"/>
      <c r="NZL50" s="2245"/>
      <c r="NZM50" s="2245"/>
      <c r="NZN50" s="2245"/>
      <c r="NZO50" s="2245"/>
      <c r="NZP50" s="2245"/>
      <c r="NZQ50" s="2245"/>
      <c r="NZR50" s="2245"/>
      <c r="NZS50" s="2245"/>
      <c r="NZT50" s="2245"/>
      <c r="NZU50" s="2067"/>
      <c r="NZV50" s="2235"/>
      <c r="NZW50" s="2235"/>
      <c r="NZX50" s="2235"/>
      <c r="NZY50" s="2235"/>
      <c r="NZZ50" s="2069"/>
      <c r="OAA50" s="2069"/>
      <c r="OAB50" s="2069"/>
      <c r="OAC50" s="2067"/>
      <c r="OAD50" s="2181"/>
      <c r="OAE50" s="2236"/>
      <c r="OAF50" s="2237"/>
      <c r="OAG50" s="2238"/>
      <c r="OAH50" s="2238"/>
      <c r="OAI50" s="2232"/>
      <c r="OAJ50" s="2232"/>
      <c r="OAK50" s="2232"/>
      <c r="OAL50" s="2239"/>
      <c r="OAM50" s="2240"/>
      <c r="OAN50" s="2241"/>
      <c r="OAO50" s="2242"/>
      <c r="OAP50" s="2243"/>
      <c r="OAQ50" s="2243"/>
      <c r="OAR50" s="2244"/>
      <c r="OAS50" s="2181"/>
      <c r="OAT50" s="2181"/>
      <c r="OAU50" s="2181"/>
      <c r="OAV50" s="2181"/>
      <c r="OAW50" s="2245"/>
      <c r="OAX50" s="2245"/>
      <c r="OAY50" s="2245"/>
      <c r="OAZ50" s="2245"/>
      <c r="OBA50" s="2245"/>
      <c r="OBB50" s="2245"/>
      <c r="OBC50" s="2245"/>
      <c r="OBD50" s="2245"/>
      <c r="OBE50" s="2245"/>
      <c r="OBF50" s="2245"/>
      <c r="OBG50" s="2245"/>
      <c r="OBH50" s="2245"/>
      <c r="OBI50" s="2067"/>
      <c r="OBJ50" s="2235"/>
      <c r="OBK50" s="2235"/>
      <c r="OBL50" s="2235"/>
      <c r="OBM50" s="2235"/>
      <c r="OBN50" s="2069"/>
      <c r="OBO50" s="2069"/>
      <c r="OBP50" s="2069"/>
      <c r="OBQ50" s="2067"/>
      <c r="OBR50" s="2181"/>
      <c r="OBS50" s="2236"/>
      <c r="OBT50" s="2237"/>
      <c r="OBU50" s="2238"/>
      <c r="OBV50" s="2238"/>
      <c r="OBW50" s="2232"/>
      <c r="OBX50" s="2232"/>
      <c r="OBY50" s="2232"/>
      <c r="OBZ50" s="2239"/>
      <c r="OCA50" s="2240"/>
      <c r="OCB50" s="2241"/>
      <c r="OCC50" s="2242"/>
      <c r="OCD50" s="2243"/>
      <c r="OCE50" s="2243"/>
      <c r="OCF50" s="2244"/>
      <c r="OCG50" s="2181"/>
      <c r="OCH50" s="2181"/>
      <c r="OCI50" s="2181"/>
      <c r="OCJ50" s="2181"/>
      <c r="OCK50" s="2245"/>
      <c r="OCL50" s="2245"/>
      <c r="OCM50" s="2245"/>
      <c r="OCN50" s="2245"/>
      <c r="OCO50" s="2245"/>
      <c r="OCP50" s="2245"/>
      <c r="OCQ50" s="2245"/>
      <c r="OCR50" s="2245"/>
      <c r="OCS50" s="2245"/>
      <c r="OCT50" s="2245"/>
      <c r="OCU50" s="2245"/>
      <c r="OCV50" s="2245"/>
      <c r="OCW50" s="2067"/>
      <c r="OCX50" s="2235"/>
      <c r="OCY50" s="2235"/>
      <c r="OCZ50" s="2235"/>
      <c r="ODA50" s="2235"/>
      <c r="ODB50" s="2069"/>
      <c r="ODC50" s="2069"/>
      <c r="ODD50" s="2069"/>
      <c r="ODE50" s="2067"/>
      <c r="ODF50" s="2181"/>
      <c r="ODG50" s="2236"/>
      <c r="ODH50" s="2237"/>
      <c r="ODI50" s="2238"/>
      <c r="ODJ50" s="2238"/>
      <c r="ODK50" s="2232"/>
      <c r="ODL50" s="2232"/>
      <c r="ODM50" s="2232"/>
      <c r="ODN50" s="2239"/>
      <c r="ODO50" s="2240"/>
      <c r="ODP50" s="2241"/>
      <c r="ODQ50" s="2242"/>
      <c r="ODR50" s="2243"/>
      <c r="ODS50" s="2243"/>
      <c r="ODT50" s="2244"/>
      <c r="ODU50" s="2181"/>
      <c r="ODV50" s="2181"/>
      <c r="ODW50" s="2181"/>
      <c r="ODX50" s="2181"/>
      <c r="ODY50" s="2245"/>
      <c r="ODZ50" s="2245"/>
      <c r="OEA50" s="2245"/>
      <c r="OEB50" s="2245"/>
      <c r="OEC50" s="2245"/>
      <c r="OED50" s="2245"/>
      <c r="OEE50" s="2245"/>
      <c r="OEF50" s="2245"/>
      <c r="OEG50" s="2245"/>
      <c r="OEH50" s="2245"/>
      <c r="OEI50" s="2245"/>
      <c r="OEJ50" s="2245"/>
      <c r="OEK50" s="2067"/>
      <c r="OEL50" s="2235"/>
      <c r="OEM50" s="2235"/>
      <c r="OEN50" s="2235"/>
      <c r="OEO50" s="2235"/>
      <c r="OEP50" s="2069"/>
      <c r="OEQ50" s="2069"/>
      <c r="OER50" s="2069"/>
      <c r="OES50" s="2067"/>
      <c r="OET50" s="2181"/>
      <c r="OEU50" s="2236"/>
      <c r="OEV50" s="2237"/>
      <c r="OEW50" s="2238"/>
      <c r="OEX50" s="2238"/>
      <c r="OEY50" s="2232"/>
      <c r="OEZ50" s="2232"/>
      <c r="OFA50" s="2232"/>
      <c r="OFB50" s="2239"/>
      <c r="OFC50" s="2240"/>
      <c r="OFD50" s="2241"/>
      <c r="OFE50" s="2242"/>
      <c r="OFF50" s="2243"/>
      <c r="OFG50" s="2243"/>
      <c r="OFH50" s="2244"/>
      <c r="OFI50" s="2181"/>
      <c r="OFJ50" s="2181"/>
      <c r="OFK50" s="2181"/>
      <c r="OFL50" s="2181"/>
      <c r="OFM50" s="2245"/>
      <c r="OFN50" s="2245"/>
      <c r="OFO50" s="2245"/>
      <c r="OFP50" s="2245"/>
      <c r="OFQ50" s="2245"/>
      <c r="OFR50" s="2245"/>
      <c r="OFS50" s="2245"/>
      <c r="OFT50" s="2245"/>
      <c r="OFU50" s="2245"/>
      <c r="OFV50" s="2245"/>
      <c r="OFW50" s="2245"/>
      <c r="OFX50" s="2245"/>
      <c r="OFY50" s="2067"/>
      <c r="OFZ50" s="2235"/>
      <c r="OGA50" s="2235"/>
      <c r="OGB50" s="2235"/>
      <c r="OGC50" s="2235"/>
      <c r="OGD50" s="2069"/>
      <c r="OGE50" s="2069"/>
      <c r="OGF50" s="2069"/>
      <c r="OGG50" s="2067"/>
      <c r="OGH50" s="2181"/>
      <c r="OGI50" s="2236"/>
      <c r="OGJ50" s="2237"/>
      <c r="OGK50" s="2238"/>
      <c r="OGL50" s="2238"/>
      <c r="OGM50" s="2232"/>
      <c r="OGN50" s="2232"/>
      <c r="OGO50" s="2232"/>
      <c r="OGP50" s="2239"/>
      <c r="OGQ50" s="2240"/>
      <c r="OGR50" s="2241"/>
      <c r="OGS50" s="2242"/>
      <c r="OGT50" s="2243"/>
      <c r="OGU50" s="2243"/>
      <c r="OGV50" s="2244"/>
      <c r="OGW50" s="2181"/>
      <c r="OGX50" s="2181"/>
      <c r="OGY50" s="2181"/>
      <c r="OGZ50" s="2181"/>
      <c r="OHA50" s="2245"/>
      <c r="OHB50" s="2245"/>
      <c r="OHC50" s="2245"/>
      <c r="OHD50" s="2245"/>
      <c r="OHE50" s="2245"/>
      <c r="OHF50" s="2245"/>
      <c r="OHG50" s="2245"/>
      <c r="OHH50" s="2245"/>
      <c r="OHI50" s="2245"/>
      <c r="OHJ50" s="2245"/>
      <c r="OHK50" s="2245"/>
      <c r="OHL50" s="2245"/>
      <c r="OHM50" s="2067"/>
      <c r="OHN50" s="2235"/>
      <c r="OHO50" s="2235"/>
      <c r="OHP50" s="2235"/>
      <c r="OHQ50" s="2235"/>
      <c r="OHR50" s="2069"/>
      <c r="OHS50" s="2069"/>
      <c r="OHT50" s="2069"/>
      <c r="OHU50" s="2067"/>
      <c r="OHV50" s="2181"/>
      <c r="OHW50" s="2236"/>
      <c r="OHX50" s="2237"/>
      <c r="OHY50" s="2238"/>
      <c r="OHZ50" s="2238"/>
      <c r="OIA50" s="2232"/>
      <c r="OIB50" s="2232"/>
      <c r="OIC50" s="2232"/>
      <c r="OID50" s="2239"/>
      <c r="OIE50" s="2240"/>
      <c r="OIF50" s="2241"/>
      <c r="OIG50" s="2242"/>
      <c r="OIH50" s="2243"/>
      <c r="OII50" s="2243"/>
      <c r="OIJ50" s="2244"/>
      <c r="OIK50" s="2181"/>
      <c r="OIL50" s="2181"/>
      <c r="OIM50" s="2181"/>
      <c r="OIN50" s="2181"/>
      <c r="OIO50" s="2245"/>
      <c r="OIP50" s="2245"/>
      <c r="OIQ50" s="2245"/>
      <c r="OIR50" s="2245"/>
      <c r="OIS50" s="2245"/>
      <c r="OIT50" s="2245"/>
      <c r="OIU50" s="2245"/>
      <c r="OIV50" s="2245"/>
      <c r="OIW50" s="2245"/>
      <c r="OIX50" s="2245"/>
      <c r="OIY50" s="2245"/>
      <c r="OIZ50" s="2245"/>
      <c r="OJA50" s="2067"/>
      <c r="OJB50" s="2235"/>
      <c r="OJC50" s="2235"/>
      <c r="OJD50" s="2235"/>
      <c r="OJE50" s="2235"/>
      <c r="OJF50" s="2069"/>
      <c r="OJG50" s="2069"/>
      <c r="OJH50" s="2069"/>
      <c r="OJI50" s="2067"/>
      <c r="OJJ50" s="2181"/>
      <c r="OJK50" s="2236"/>
      <c r="OJL50" s="2237"/>
      <c r="OJM50" s="2238"/>
      <c r="OJN50" s="2238"/>
      <c r="OJO50" s="2232"/>
      <c r="OJP50" s="2232"/>
      <c r="OJQ50" s="2232"/>
      <c r="OJR50" s="2239"/>
      <c r="OJS50" s="2240"/>
      <c r="OJT50" s="2241"/>
      <c r="OJU50" s="2242"/>
      <c r="OJV50" s="2243"/>
      <c r="OJW50" s="2243"/>
      <c r="OJX50" s="2244"/>
      <c r="OJY50" s="2181"/>
      <c r="OJZ50" s="2181"/>
      <c r="OKA50" s="2181"/>
      <c r="OKB50" s="2181"/>
      <c r="OKC50" s="2245"/>
      <c r="OKD50" s="2245"/>
      <c r="OKE50" s="2245"/>
      <c r="OKF50" s="2245"/>
      <c r="OKG50" s="2245"/>
      <c r="OKH50" s="2245"/>
      <c r="OKI50" s="2245"/>
      <c r="OKJ50" s="2245"/>
      <c r="OKK50" s="2245"/>
      <c r="OKL50" s="2245"/>
      <c r="OKM50" s="2245"/>
      <c r="OKN50" s="2245"/>
      <c r="OKO50" s="2067"/>
      <c r="OKP50" s="2235"/>
      <c r="OKQ50" s="2235"/>
      <c r="OKR50" s="2235"/>
      <c r="OKS50" s="2235"/>
      <c r="OKT50" s="2069"/>
      <c r="OKU50" s="2069"/>
      <c r="OKV50" s="2069"/>
      <c r="OKW50" s="2067"/>
      <c r="OKX50" s="2181"/>
      <c r="OKY50" s="2236"/>
      <c r="OKZ50" s="2237"/>
      <c r="OLA50" s="2238"/>
      <c r="OLB50" s="2238"/>
      <c r="OLC50" s="2232"/>
      <c r="OLD50" s="2232"/>
      <c r="OLE50" s="2232"/>
      <c r="OLF50" s="2239"/>
      <c r="OLG50" s="2240"/>
      <c r="OLH50" s="2241"/>
      <c r="OLI50" s="2242"/>
      <c r="OLJ50" s="2243"/>
      <c r="OLK50" s="2243"/>
      <c r="OLL50" s="2244"/>
      <c r="OLM50" s="2181"/>
      <c r="OLN50" s="2181"/>
      <c r="OLO50" s="2181"/>
      <c r="OLP50" s="2181"/>
      <c r="OLQ50" s="2245"/>
      <c r="OLR50" s="2245"/>
      <c r="OLS50" s="2245"/>
      <c r="OLT50" s="2245"/>
      <c r="OLU50" s="2245"/>
      <c r="OLV50" s="2245"/>
      <c r="OLW50" s="2245"/>
      <c r="OLX50" s="2245"/>
      <c r="OLY50" s="2245"/>
      <c r="OLZ50" s="2245"/>
      <c r="OMA50" s="2245"/>
      <c r="OMB50" s="2245"/>
      <c r="OMC50" s="2067"/>
      <c r="OMD50" s="2235"/>
      <c r="OME50" s="2235"/>
      <c r="OMF50" s="2235"/>
      <c r="OMG50" s="2235"/>
      <c r="OMH50" s="2069"/>
      <c r="OMI50" s="2069"/>
      <c r="OMJ50" s="2069"/>
      <c r="OMK50" s="2067"/>
      <c r="OML50" s="2181"/>
      <c r="OMM50" s="2236"/>
      <c r="OMN50" s="2237"/>
      <c r="OMO50" s="2238"/>
      <c r="OMP50" s="2238"/>
      <c r="OMQ50" s="2232"/>
      <c r="OMR50" s="2232"/>
      <c r="OMS50" s="2232"/>
      <c r="OMT50" s="2239"/>
      <c r="OMU50" s="2240"/>
      <c r="OMV50" s="2241"/>
      <c r="OMW50" s="2242"/>
      <c r="OMX50" s="2243"/>
      <c r="OMY50" s="2243"/>
      <c r="OMZ50" s="2244"/>
      <c r="ONA50" s="2181"/>
      <c r="ONB50" s="2181"/>
      <c r="ONC50" s="2181"/>
      <c r="OND50" s="2181"/>
      <c r="ONE50" s="2245"/>
      <c r="ONF50" s="2245"/>
      <c r="ONG50" s="2245"/>
      <c r="ONH50" s="2245"/>
      <c r="ONI50" s="2245"/>
      <c r="ONJ50" s="2245"/>
      <c r="ONK50" s="2245"/>
      <c r="ONL50" s="2245"/>
      <c r="ONM50" s="2245"/>
      <c r="ONN50" s="2245"/>
      <c r="ONO50" s="2245"/>
      <c r="ONP50" s="2245"/>
      <c r="ONQ50" s="2067"/>
      <c r="ONR50" s="2235"/>
      <c r="ONS50" s="2235"/>
      <c r="ONT50" s="2235"/>
      <c r="ONU50" s="2235"/>
      <c r="ONV50" s="2069"/>
      <c r="ONW50" s="2069"/>
      <c r="ONX50" s="2069"/>
      <c r="ONY50" s="2067"/>
      <c r="ONZ50" s="2181"/>
      <c r="OOA50" s="2236"/>
      <c r="OOB50" s="2237"/>
      <c r="OOC50" s="2238"/>
      <c r="OOD50" s="2238"/>
      <c r="OOE50" s="2232"/>
      <c r="OOF50" s="2232"/>
      <c r="OOG50" s="2232"/>
      <c r="OOH50" s="2239"/>
      <c r="OOI50" s="2240"/>
      <c r="OOJ50" s="2241"/>
      <c r="OOK50" s="2242"/>
      <c r="OOL50" s="2243"/>
      <c r="OOM50" s="2243"/>
      <c r="OON50" s="2244"/>
      <c r="OOO50" s="2181"/>
      <c r="OOP50" s="2181"/>
      <c r="OOQ50" s="2181"/>
      <c r="OOR50" s="2181"/>
      <c r="OOS50" s="2245"/>
      <c r="OOT50" s="2245"/>
      <c r="OOU50" s="2245"/>
      <c r="OOV50" s="2245"/>
      <c r="OOW50" s="2245"/>
      <c r="OOX50" s="2245"/>
      <c r="OOY50" s="2245"/>
      <c r="OOZ50" s="2245"/>
      <c r="OPA50" s="2245"/>
      <c r="OPB50" s="2245"/>
      <c r="OPC50" s="2245"/>
      <c r="OPD50" s="2245"/>
      <c r="OPE50" s="2067"/>
      <c r="OPF50" s="2235"/>
      <c r="OPG50" s="2235"/>
      <c r="OPH50" s="2235"/>
      <c r="OPI50" s="2235"/>
      <c r="OPJ50" s="2069"/>
      <c r="OPK50" s="2069"/>
      <c r="OPL50" s="2069"/>
      <c r="OPM50" s="2067"/>
      <c r="OPN50" s="2181"/>
      <c r="OPO50" s="2236"/>
      <c r="OPP50" s="2237"/>
      <c r="OPQ50" s="2238"/>
      <c r="OPR50" s="2238"/>
      <c r="OPS50" s="2232"/>
      <c r="OPT50" s="2232"/>
      <c r="OPU50" s="2232"/>
      <c r="OPV50" s="2239"/>
      <c r="OPW50" s="2240"/>
      <c r="OPX50" s="2241"/>
      <c r="OPY50" s="2242"/>
      <c r="OPZ50" s="2243"/>
      <c r="OQA50" s="2243"/>
      <c r="OQB50" s="2244"/>
      <c r="OQC50" s="2181"/>
      <c r="OQD50" s="2181"/>
      <c r="OQE50" s="2181"/>
      <c r="OQF50" s="2181"/>
      <c r="OQG50" s="2245"/>
      <c r="OQH50" s="2245"/>
      <c r="OQI50" s="2245"/>
      <c r="OQJ50" s="2245"/>
      <c r="OQK50" s="2245"/>
      <c r="OQL50" s="2245"/>
      <c r="OQM50" s="2245"/>
      <c r="OQN50" s="2245"/>
      <c r="OQO50" s="2245"/>
      <c r="OQP50" s="2245"/>
      <c r="OQQ50" s="2245"/>
      <c r="OQR50" s="2245"/>
      <c r="OQS50" s="2067"/>
      <c r="OQT50" s="2235"/>
      <c r="OQU50" s="2235"/>
      <c r="OQV50" s="2235"/>
      <c r="OQW50" s="2235"/>
      <c r="OQX50" s="2069"/>
      <c r="OQY50" s="2069"/>
      <c r="OQZ50" s="2069"/>
      <c r="ORA50" s="2067"/>
      <c r="ORB50" s="2181"/>
      <c r="ORC50" s="2236"/>
      <c r="ORD50" s="2237"/>
      <c r="ORE50" s="2238"/>
      <c r="ORF50" s="2238"/>
      <c r="ORG50" s="2232"/>
      <c r="ORH50" s="2232"/>
      <c r="ORI50" s="2232"/>
      <c r="ORJ50" s="2239"/>
      <c r="ORK50" s="2240"/>
      <c r="ORL50" s="2241"/>
      <c r="ORM50" s="2242"/>
      <c r="ORN50" s="2243"/>
      <c r="ORO50" s="2243"/>
      <c r="ORP50" s="2244"/>
      <c r="ORQ50" s="2181"/>
      <c r="ORR50" s="2181"/>
      <c r="ORS50" s="2181"/>
      <c r="ORT50" s="2181"/>
      <c r="ORU50" s="2245"/>
      <c r="ORV50" s="2245"/>
      <c r="ORW50" s="2245"/>
      <c r="ORX50" s="2245"/>
      <c r="ORY50" s="2245"/>
      <c r="ORZ50" s="2245"/>
      <c r="OSA50" s="2245"/>
      <c r="OSB50" s="2245"/>
      <c r="OSC50" s="2245"/>
      <c r="OSD50" s="2245"/>
      <c r="OSE50" s="2245"/>
      <c r="OSF50" s="2245"/>
      <c r="OSG50" s="2067"/>
      <c r="OSH50" s="2235"/>
      <c r="OSI50" s="2235"/>
      <c r="OSJ50" s="2235"/>
      <c r="OSK50" s="2235"/>
      <c r="OSL50" s="2069"/>
      <c r="OSM50" s="2069"/>
      <c r="OSN50" s="2069"/>
      <c r="OSO50" s="2067"/>
      <c r="OSP50" s="2181"/>
      <c r="OSQ50" s="2236"/>
      <c r="OSR50" s="2237"/>
      <c r="OSS50" s="2238"/>
      <c r="OST50" s="2238"/>
      <c r="OSU50" s="2232"/>
      <c r="OSV50" s="2232"/>
      <c r="OSW50" s="2232"/>
      <c r="OSX50" s="2239"/>
      <c r="OSY50" s="2240"/>
      <c r="OSZ50" s="2241"/>
      <c r="OTA50" s="2242"/>
      <c r="OTB50" s="2243"/>
      <c r="OTC50" s="2243"/>
      <c r="OTD50" s="2244"/>
      <c r="OTE50" s="2181"/>
      <c r="OTF50" s="2181"/>
      <c r="OTG50" s="2181"/>
      <c r="OTH50" s="2181"/>
      <c r="OTI50" s="2245"/>
      <c r="OTJ50" s="2245"/>
      <c r="OTK50" s="2245"/>
      <c r="OTL50" s="2245"/>
      <c r="OTM50" s="2245"/>
      <c r="OTN50" s="2245"/>
      <c r="OTO50" s="2245"/>
      <c r="OTP50" s="2245"/>
      <c r="OTQ50" s="2245"/>
      <c r="OTR50" s="2245"/>
      <c r="OTS50" s="2245"/>
      <c r="OTT50" s="2245"/>
      <c r="OTU50" s="2067"/>
      <c r="OTV50" s="2235"/>
      <c r="OTW50" s="2235"/>
      <c r="OTX50" s="2235"/>
      <c r="OTY50" s="2235"/>
      <c r="OTZ50" s="2069"/>
      <c r="OUA50" s="2069"/>
      <c r="OUB50" s="2069"/>
      <c r="OUC50" s="2067"/>
      <c r="OUD50" s="2181"/>
      <c r="OUE50" s="2236"/>
      <c r="OUF50" s="2237"/>
      <c r="OUG50" s="2238"/>
      <c r="OUH50" s="2238"/>
      <c r="OUI50" s="2232"/>
      <c r="OUJ50" s="2232"/>
      <c r="OUK50" s="2232"/>
      <c r="OUL50" s="2239"/>
      <c r="OUM50" s="2240"/>
      <c r="OUN50" s="2241"/>
      <c r="OUO50" s="2242"/>
      <c r="OUP50" s="2243"/>
      <c r="OUQ50" s="2243"/>
      <c r="OUR50" s="2244"/>
      <c r="OUS50" s="2181"/>
      <c r="OUT50" s="2181"/>
      <c r="OUU50" s="2181"/>
      <c r="OUV50" s="2181"/>
      <c r="OUW50" s="2245"/>
      <c r="OUX50" s="2245"/>
      <c r="OUY50" s="2245"/>
      <c r="OUZ50" s="2245"/>
      <c r="OVA50" s="2245"/>
      <c r="OVB50" s="2245"/>
      <c r="OVC50" s="2245"/>
      <c r="OVD50" s="2245"/>
      <c r="OVE50" s="2245"/>
      <c r="OVF50" s="2245"/>
      <c r="OVG50" s="2245"/>
      <c r="OVH50" s="2245"/>
      <c r="OVI50" s="2067"/>
      <c r="OVJ50" s="2235"/>
      <c r="OVK50" s="2235"/>
      <c r="OVL50" s="2235"/>
      <c r="OVM50" s="2235"/>
      <c r="OVN50" s="2069"/>
      <c r="OVO50" s="2069"/>
      <c r="OVP50" s="2069"/>
      <c r="OVQ50" s="2067"/>
      <c r="OVR50" s="2181"/>
      <c r="OVS50" s="2236"/>
      <c r="OVT50" s="2237"/>
      <c r="OVU50" s="2238"/>
      <c r="OVV50" s="2238"/>
      <c r="OVW50" s="2232"/>
      <c r="OVX50" s="2232"/>
      <c r="OVY50" s="2232"/>
      <c r="OVZ50" s="2239"/>
      <c r="OWA50" s="2240"/>
      <c r="OWB50" s="2241"/>
      <c r="OWC50" s="2242"/>
      <c r="OWD50" s="2243"/>
      <c r="OWE50" s="2243"/>
      <c r="OWF50" s="2244"/>
      <c r="OWG50" s="2181"/>
      <c r="OWH50" s="2181"/>
      <c r="OWI50" s="2181"/>
      <c r="OWJ50" s="2181"/>
      <c r="OWK50" s="2245"/>
      <c r="OWL50" s="2245"/>
      <c r="OWM50" s="2245"/>
      <c r="OWN50" s="2245"/>
      <c r="OWO50" s="2245"/>
      <c r="OWP50" s="2245"/>
      <c r="OWQ50" s="2245"/>
      <c r="OWR50" s="2245"/>
      <c r="OWS50" s="2245"/>
      <c r="OWT50" s="2245"/>
      <c r="OWU50" s="2245"/>
      <c r="OWV50" s="2245"/>
      <c r="OWW50" s="2067"/>
      <c r="OWX50" s="2235"/>
      <c r="OWY50" s="2235"/>
      <c r="OWZ50" s="2235"/>
      <c r="OXA50" s="2235"/>
      <c r="OXB50" s="2069"/>
      <c r="OXC50" s="2069"/>
      <c r="OXD50" s="2069"/>
      <c r="OXE50" s="2067"/>
      <c r="OXF50" s="2181"/>
      <c r="OXG50" s="2236"/>
      <c r="OXH50" s="2237"/>
      <c r="OXI50" s="2238"/>
      <c r="OXJ50" s="2238"/>
      <c r="OXK50" s="2232"/>
      <c r="OXL50" s="2232"/>
      <c r="OXM50" s="2232"/>
      <c r="OXN50" s="2239"/>
      <c r="OXO50" s="2240"/>
      <c r="OXP50" s="2241"/>
      <c r="OXQ50" s="2242"/>
      <c r="OXR50" s="2243"/>
      <c r="OXS50" s="2243"/>
      <c r="OXT50" s="2244"/>
      <c r="OXU50" s="2181"/>
      <c r="OXV50" s="2181"/>
      <c r="OXW50" s="2181"/>
      <c r="OXX50" s="2181"/>
      <c r="OXY50" s="2245"/>
      <c r="OXZ50" s="2245"/>
      <c r="OYA50" s="2245"/>
      <c r="OYB50" s="2245"/>
      <c r="OYC50" s="2245"/>
      <c r="OYD50" s="2245"/>
      <c r="OYE50" s="2245"/>
      <c r="OYF50" s="2245"/>
      <c r="OYG50" s="2245"/>
      <c r="OYH50" s="2245"/>
      <c r="OYI50" s="2245"/>
      <c r="OYJ50" s="2245"/>
      <c r="OYK50" s="2067"/>
      <c r="OYL50" s="2235"/>
      <c r="OYM50" s="2235"/>
      <c r="OYN50" s="2235"/>
      <c r="OYO50" s="2235"/>
      <c r="OYP50" s="2069"/>
      <c r="OYQ50" s="2069"/>
      <c r="OYR50" s="2069"/>
      <c r="OYS50" s="2067"/>
      <c r="OYT50" s="2181"/>
      <c r="OYU50" s="2236"/>
      <c r="OYV50" s="2237"/>
      <c r="OYW50" s="2238"/>
      <c r="OYX50" s="2238"/>
      <c r="OYY50" s="2232"/>
      <c r="OYZ50" s="2232"/>
      <c r="OZA50" s="2232"/>
      <c r="OZB50" s="2239"/>
      <c r="OZC50" s="2240"/>
      <c r="OZD50" s="2241"/>
      <c r="OZE50" s="2242"/>
      <c r="OZF50" s="2243"/>
      <c r="OZG50" s="2243"/>
      <c r="OZH50" s="2244"/>
      <c r="OZI50" s="2181"/>
      <c r="OZJ50" s="2181"/>
      <c r="OZK50" s="2181"/>
      <c r="OZL50" s="2181"/>
      <c r="OZM50" s="2245"/>
      <c r="OZN50" s="2245"/>
      <c r="OZO50" s="2245"/>
      <c r="OZP50" s="2245"/>
      <c r="OZQ50" s="2245"/>
      <c r="OZR50" s="2245"/>
      <c r="OZS50" s="2245"/>
      <c r="OZT50" s="2245"/>
      <c r="OZU50" s="2245"/>
      <c r="OZV50" s="2245"/>
      <c r="OZW50" s="2245"/>
      <c r="OZX50" s="2245"/>
      <c r="OZY50" s="2067"/>
      <c r="OZZ50" s="2235"/>
      <c r="PAA50" s="2235"/>
      <c r="PAB50" s="2235"/>
      <c r="PAC50" s="2235"/>
      <c r="PAD50" s="2069"/>
      <c r="PAE50" s="2069"/>
      <c r="PAF50" s="2069"/>
      <c r="PAG50" s="2067"/>
      <c r="PAH50" s="2181"/>
      <c r="PAI50" s="2236"/>
      <c r="PAJ50" s="2237"/>
      <c r="PAK50" s="2238"/>
      <c r="PAL50" s="2238"/>
      <c r="PAM50" s="2232"/>
      <c r="PAN50" s="2232"/>
      <c r="PAO50" s="2232"/>
      <c r="PAP50" s="2239"/>
      <c r="PAQ50" s="2240"/>
      <c r="PAR50" s="2241"/>
      <c r="PAS50" s="2242"/>
      <c r="PAT50" s="2243"/>
      <c r="PAU50" s="2243"/>
      <c r="PAV50" s="2244"/>
      <c r="PAW50" s="2181"/>
      <c r="PAX50" s="2181"/>
      <c r="PAY50" s="2181"/>
      <c r="PAZ50" s="2181"/>
      <c r="PBA50" s="2245"/>
      <c r="PBB50" s="2245"/>
      <c r="PBC50" s="2245"/>
      <c r="PBD50" s="2245"/>
      <c r="PBE50" s="2245"/>
      <c r="PBF50" s="2245"/>
      <c r="PBG50" s="2245"/>
      <c r="PBH50" s="2245"/>
      <c r="PBI50" s="2245"/>
      <c r="PBJ50" s="2245"/>
      <c r="PBK50" s="2245"/>
      <c r="PBL50" s="2245"/>
      <c r="PBM50" s="2067"/>
      <c r="PBN50" s="2235"/>
      <c r="PBO50" s="2235"/>
      <c r="PBP50" s="2235"/>
      <c r="PBQ50" s="2235"/>
      <c r="PBR50" s="2069"/>
      <c r="PBS50" s="2069"/>
      <c r="PBT50" s="2069"/>
      <c r="PBU50" s="2067"/>
      <c r="PBV50" s="2181"/>
      <c r="PBW50" s="2236"/>
      <c r="PBX50" s="2237"/>
      <c r="PBY50" s="2238"/>
      <c r="PBZ50" s="2238"/>
      <c r="PCA50" s="2232"/>
      <c r="PCB50" s="2232"/>
      <c r="PCC50" s="2232"/>
      <c r="PCD50" s="2239"/>
      <c r="PCE50" s="2240"/>
      <c r="PCF50" s="2241"/>
      <c r="PCG50" s="2242"/>
      <c r="PCH50" s="2243"/>
      <c r="PCI50" s="2243"/>
      <c r="PCJ50" s="2244"/>
      <c r="PCK50" s="2181"/>
      <c r="PCL50" s="2181"/>
      <c r="PCM50" s="2181"/>
      <c r="PCN50" s="2181"/>
      <c r="PCO50" s="2245"/>
      <c r="PCP50" s="2245"/>
      <c r="PCQ50" s="2245"/>
      <c r="PCR50" s="2245"/>
      <c r="PCS50" s="2245"/>
      <c r="PCT50" s="2245"/>
      <c r="PCU50" s="2245"/>
      <c r="PCV50" s="2245"/>
      <c r="PCW50" s="2245"/>
      <c r="PCX50" s="2245"/>
      <c r="PCY50" s="2245"/>
      <c r="PCZ50" s="2245"/>
      <c r="PDA50" s="2067"/>
      <c r="PDB50" s="2235"/>
      <c r="PDC50" s="2235"/>
      <c r="PDD50" s="2235"/>
      <c r="PDE50" s="2235"/>
      <c r="PDF50" s="2069"/>
      <c r="PDG50" s="2069"/>
      <c r="PDH50" s="2069"/>
      <c r="PDI50" s="2067"/>
      <c r="PDJ50" s="2181"/>
      <c r="PDK50" s="2236"/>
      <c r="PDL50" s="2237"/>
      <c r="PDM50" s="2238"/>
      <c r="PDN50" s="2238"/>
      <c r="PDO50" s="2232"/>
      <c r="PDP50" s="2232"/>
      <c r="PDQ50" s="2232"/>
      <c r="PDR50" s="2239"/>
      <c r="PDS50" s="2240"/>
      <c r="PDT50" s="2241"/>
      <c r="PDU50" s="2242"/>
      <c r="PDV50" s="2243"/>
      <c r="PDW50" s="2243"/>
      <c r="PDX50" s="2244"/>
      <c r="PDY50" s="2181"/>
      <c r="PDZ50" s="2181"/>
      <c r="PEA50" s="2181"/>
      <c r="PEB50" s="2181"/>
      <c r="PEC50" s="2245"/>
      <c r="PED50" s="2245"/>
      <c r="PEE50" s="2245"/>
      <c r="PEF50" s="2245"/>
      <c r="PEG50" s="2245"/>
      <c r="PEH50" s="2245"/>
      <c r="PEI50" s="2245"/>
      <c r="PEJ50" s="2245"/>
      <c r="PEK50" s="2245"/>
      <c r="PEL50" s="2245"/>
      <c r="PEM50" s="2245"/>
      <c r="PEN50" s="2245"/>
      <c r="PEO50" s="2067"/>
      <c r="PEP50" s="2235"/>
      <c r="PEQ50" s="2235"/>
      <c r="PER50" s="2235"/>
      <c r="PES50" s="2235"/>
      <c r="PET50" s="2069"/>
      <c r="PEU50" s="2069"/>
      <c r="PEV50" s="2069"/>
      <c r="PEW50" s="2067"/>
      <c r="PEX50" s="2181"/>
      <c r="PEY50" s="2236"/>
      <c r="PEZ50" s="2237"/>
      <c r="PFA50" s="2238"/>
      <c r="PFB50" s="2238"/>
      <c r="PFC50" s="2232"/>
      <c r="PFD50" s="2232"/>
      <c r="PFE50" s="2232"/>
      <c r="PFF50" s="2239"/>
      <c r="PFG50" s="2240"/>
      <c r="PFH50" s="2241"/>
      <c r="PFI50" s="2242"/>
      <c r="PFJ50" s="2243"/>
      <c r="PFK50" s="2243"/>
      <c r="PFL50" s="2244"/>
      <c r="PFM50" s="2181"/>
      <c r="PFN50" s="2181"/>
      <c r="PFO50" s="2181"/>
      <c r="PFP50" s="2181"/>
      <c r="PFQ50" s="2245"/>
      <c r="PFR50" s="2245"/>
      <c r="PFS50" s="2245"/>
      <c r="PFT50" s="2245"/>
      <c r="PFU50" s="2245"/>
      <c r="PFV50" s="2245"/>
      <c r="PFW50" s="2245"/>
      <c r="PFX50" s="2245"/>
      <c r="PFY50" s="2245"/>
      <c r="PFZ50" s="2245"/>
      <c r="PGA50" s="2245"/>
      <c r="PGB50" s="2245"/>
      <c r="PGC50" s="2067"/>
      <c r="PGD50" s="2235"/>
      <c r="PGE50" s="2235"/>
      <c r="PGF50" s="2235"/>
      <c r="PGG50" s="2235"/>
      <c r="PGH50" s="2069"/>
      <c r="PGI50" s="2069"/>
      <c r="PGJ50" s="2069"/>
      <c r="PGK50" s="2067"/>
      <c r="PGL50" s="2181"/>
      <c r="PGM50" s="2236"/>
      <c r="PGN50" s="2237"/>
      <c r="PGO50" s="2238"/>
      <c r="PGP50" s="2238"/>
      <c r="PGQ50" s="2232"/>
      <c r="PGR50" s="2232"/>
      <c r="PGS50" s="2232"/>
      <c r="PGT50" s="2239"/>
      <c r="PGU50" s="2240"/>
      <c r="PGV50" s="2241"/>
      <c r="PGW50" s="2242"/>
      <c r="PGX50" s="2243"/>
      <c r="PGY50" s="2243"/>
      <c r="PGZ50" s="2244"/>
      <c r="PHA50" s="2181"/>
      <c r="PHB50" s="2181"/>
      <c r="PHC50" s="2181"/>
      <c r="PHD50" s="2181"/>
      <c r="PHE50" s="2245"/>
      <c r="PHF50" s="2245"/>
      <c r="PHG50" s="2245"/>
      <c r="PHH50" s="2245"/>
      <c r="PHI50" s="2245"/>
      <c r="PHJ50" s="2245"/>
      <c r="PHK50" s="2245"/>
      <c r="PHL50" s="2245"/>
      <c r="PHM50" s="2245"/>
      <c r="PHN50" s="2245"/>
      <c r="PHO50" s="2245"/>
      <c r="PHP50" s="2245"/>
      <c r="PHQ50" s="2067"/>
      <c r="PHR50" s="2235"/>
      <c r="PHS50" s="2235"/>
      <c r="PHT50" s="2235"/>
      <c r="PHU50" s="2235"/>
      <c r="PHV50" s="2069"/>
      <c r="PHW50" s="2069"/>
      <c r="PHX50" s="2069"/>
      <c r="PHY50" s="2067"/>
      <c r="PHZ50" s="2181"/>
      <c r="PIA50" s="2236"/>
      <c r="PIB50" s="2237"/>
      <c r="PIC50" s="2238"/>
      <c r="PID50" s="2238"/>
      <c r="PIE50" s="2232"/>
      <c r="PIF50" s="2232"/>
      <c r="PIG50" s="2232"/>
      <c r="PIH50" s="2239"/>
      <c r="PII50" s="2240"/>
      <c r="PIJ50" s="2241"/>
      <c r="PIK50" s="2242"/>
      <c r="PIL50" s="2243"/>
      <c r="PIM50" s="2243"/>
      <c r="PIN50" s="2244"/>
      <c r="PIO50" s="2181"/>
      <c r="PIP50" s="2181"/>
      <c r="PIQ50" s="2181"/>
      <c r="PIR50" s="2181"/>
      <c r="PIS50" s="2245"/>
      <c r="PIT50" s="2245"/>
      <c r="PIU50" s="2245"/>
      <c r="PIV50" s="2245"/>
      <c r="PIW50" s="2245"/>
      <c r="PIX50" s="2245"/>
      <c r="PIY50" s="2245"/>
      <c r="PIZ50" s="2245"/>
      <c r="PJA50" s="2245"/>
      <c r="PJB50" s="2245"/>
      <c r="PJC50" s="2245"/>
      <c r="PJD50" s="2245"/>
      <c r="PJE50" s="2067"/>
      <c r="PJF50" s="2235"/>
      <c r="PJG50" s="2235"/>
      <c r="PJH50" s="2235"/>
      <c r="PJI50" s="2235"/>
      <c r="PJJ50" s="2069"/>
      <c r="PJK50" s="2069"/>
      <c r="PJL50" s="2069"/>
      <c r="PJM50" s="2067"/>
      <c r="PJN50" s="2181"/>
      <c r="PJO50" s="2236"/>
      <c r="PJP50" s="2237"/>
      <c r="PJQ50" s="2238"/>
      <c r="PJR50" s="2238"/>
      <c r="PJS50" s="2232"/>
      <c r="PJT50" s="2232"/>
      <c r="PJU50" s="2232"/>
      <c r="PJV50" s="2239"/>
      <c r="PJW50" s="2240"/>
      <c r="PJX50" s="2241"/>
      <c r="PJY50" s="2242"/>
      <c r="PJZ50" s="2243"/>
      <c r="PKA50" s="2243"/>
      <c r="PKB50" s="2244"/>
      <c r="PKC50" s="2181"/>
      <c r="PKD50" s="2181"/>
      <c r="PKE50" s="2181"/>
      <c r="PKF50" s="2181"/>
      <c r="PKG50" s="2245"/>
      <c r="PKH50" s="2245"/>
      <c r="PKI50" s="2245"/>
      <c r="PKJ50" s="2245"/>
      <c r="PKK50" s="2245"/>
      <c r="PKL50" s="2245"/>
      <c r="PKM50" s="2245"/>
      <c r="PKN50" s="2245"/>
      <c r="PKO50" s="2245"/>
      <c r="PKP50" s="2245"/>
      <c r="PKQ50" s="2245"/>
      <c r="PKR50" s="2245"/>
      <c r="PKS50" s="2067"/>
      <c r="PKT50" s="2235"/>
      <c r="PKU50" s="2235"/>
      <c r="PKV50" s="2235"/>
      <c r="PKW50" s="2235"/>
      <c r="PKX50" s="2069"/>
      <c r="PKY50" s="2069"/>
      <c r="PKZ50" s="2069"/>
      <c r="PLA50" s="2067"/>
      <c r="PLB50" s="2181"/>
      <c r="PLC50" s="2236"/>
      <c r="PLD50" s="2237"/>
      <c r="PLE50" s="2238"/>
      <c r="PLF50" s="2238"/>
      <c r="PLG50" s="2232"/>
      <c r="PLH50" s="2232"/>
      <c r="PLI50" s="2232"/>
      <c r="PLJ50" s="2239"/>
      <c r="PLK50" s="2240"/>
      <c r="PLL50" s="2241"/>
      <c r="PLM50" s="2242"/>
      <c r="PLN50" s="2243"/>
      <c r="PLO50" s="2243"/>
      <c r="PLP50" s="2244"/>
      <c r="PLQ50" s="2181"/>
      <c r="PLR50" s="2181"/>
      <c r="PLS50" s="2181"/>
      <c r="PLT50" s="2181"/>
      <c r="PLU50" s="2245"/>
      <c r="PLV50" s="2245"/>
      <c r="PLW50" s="2245"/>
      <c r="PLX50" s="2245"/>
      <c r="PLY50" s="2245"/>
      <c r="PLZ50" s="2245"/>
      <c r="PMA50" s="2245"/>
      <c r="PMB50" s="2245"/>
      <c r="PMC50" s="2245"/>
      <c r="PMD50" s="2245"/>
      <c r="PME50" s="2245"/>
      <c r="PMF50" s="2245"/>
      <c r="PMG50" s="2067"/>
      <c r="PMH50" s="2235"/>
      <c r="PMI50" s="2235"/>
      <c r="PMJ50" s="2235"/>
      <c r="PMK50" s="2235"/>
      <c r="PML50" s="2069"/>
      <c r="PMM50" s="2069"/>
      <c r="PMN50" s="2069"/>
      <c r="PMO50" s="2067"/>
      <c r="PMP50" s="2181"/>
      <c r="PMQ50" s="2236"/>
      <c r="PMR50" s="2237"/>
      <c r="PMS50" s="2238"/>
      <c r="PMT50" s="2238"/>
      <c r="PMU50" s="2232"/>
      <c r="PMV50" s="2232"/>
      <c r="PMW50" s="2232"/>
      <c r="PMX50" s="2239"/>
      <c r="PMY50" s="2240"/>
      <c r="PMZ50" s="2241"/>
      <c r="PNA50" s="2242"/>
      <c r="PNB50" s="2243"/>
      <c r="PNC50" s="2243"/>
      <c r="PND50" s="2244"/>
      <c r="PNE50" s="2181"/>
      <c r="PNF50" s="2181"/>
      <c r="PNG50" s="2181"/>
      <c r="PNH50" s="2181"/>
      <c r="PNI50" s="2245"/>
      <c r="PNJ50" s="2245"/>
      <c r="PNK50" s="2245"/>
      <c r="PNL50" s="2245"/>
      <c r="PNM50" s="2245"/>
      <c r="PNN50" s="2245"/>
      <c r="PNO50" s="2245"/>
      <c r="PNP50" s="2245"/>
      <c r="PNQ50" s="2245"/>
      <c r="PNR50" s="2245"/>
      <c r="PNS50" s="2245"/>
      <c r="PNT50" s="2245"/>
      <c r="PNU50" s="2067"/>
      <c r="PNV50" s="2235"/>
      <c r="PNW50" s="2235"/>
      <c r="PNX50" s="2235"/>
      <c r="PNY50" s="2235"/>
      <c r="PNZ50" s="2069"/>
      <c r="POA50" s="2069"/>
      <c r="POB50" s="2069"/>
      <c r="POC50" s="2067"/>
      <c r="POD50" s="2181"/>
      <c r="POE50" s="2236"/>
      <c r="POF50" s="2237"/>
      <c r="POG50" s="2238"/>
      <c r="POH50" s="2238"/>
      <c r="POI50" s="2232"/>
      <c r="POJ50" s="2232"/>
      <c r="POK50" s="2232"/>
      <c r="POL50" s="2239"/>
      <c r="POM50" s="2240"/>
      <c r="PON50" s="2241"/>
      <c r="POO50" s="2242"/>
      <c r="POP50" s="2243"/>
      <c r="POQ50" s="2243"/>
      <c r="POR50" s="2244"/>
      <c r="POS50" s="2181"/>
      <c r="POT50" s="2181"/>
      <c r="POU50" s="2181"/>
      <c r="POV50" s="2181"/>
      <c r="POW50" s="2245"/>
      <c r="POX50" s="2245"/>
      <c r="POY50" s="2245"/>
      <c r="POZ50" s="2245"/>
      <c r="PPA50" s="2245"/>
      <c r="PPB50" s="2245"/>
      <c r="PPC50" s="2245"/>
      <c r="PPD50" s="2245"/>
      <c r="PPE50" s="2245"/>
      <c r="PPF50" s="2245"/>
      <c r="PPG50" s="2245"/>
      <c r="PPH50" s="2245"/>
      <c r="PPI50" s="2067"/>
      <c r="PPJ50" s="2235"/>
      <c r="PPK50" s="2235"/>
      <c r="PPL50" s="2235"/>
      <c r="PPM50" s="2235"/>
      <c r="PPN50" s="2069"/>
      <c r="PPO50" s="2069"/>
      <c r="PPP50" s="2069"/>
      <c r="PPQ50" s="2067"/>
      <c r="PPR50" s="2181"/>
      <c r="PPS50" s="2236"/>
      <c r="PPT50" s="2237"/>
      <c r="PPU50" s="2238"/>
      <c r="PPV50" s="2238"/>
      <c r="PPW50" s="2232"/>
      <c r="PPX50" s="2232"/>
      <c r="PPY50" s="2232"/>
      <c r="PPZ50" s="2239"/>
      <c r="PQA50" s="2240"/>
      <c r="PQB50" s="2241"/>
      <c r="PQC50" s="2242"/>
      <c r="PQD50" s="2243"/>
      <c r="PQE50" s="2243"/>
      <c r="PQF50" s="2244"/>
      <c r="PQG50" s="2181"/>
      <c r="PQH50" s="2181"/>
      <c r="PQI50" s="2181"/>
      <c r="PQJ50" s="2181"/>
      <c r="PQK50" s="2245"/>
      <c r="PQL50" s="2245"/>
      <c r="PQM50" s="2245"/>
      <c r="PQN50" s="2245"/>
      <c r="PQO50" s="2245"/>
      <c r="PQP50" s="2245"/>
      <c r="PQQ50" s="2245"/>
      <c r="PQR50" s="2245"/>
      <c r="PQS50" s="2245"/>
      <c r="PQT50" s="2245"/>
      <c r="PQU50" s="2245"/>
      <c r="PQV50" s="2245"/>
      <c r="PQW50" s="2067"/>
      <c r="PQX50" s="2235"/>
      <c r="PQY50" s="2235"/>
      <c r="PQZ50" s="2235"/>
      <c r="PRA50" s="2235"/>
      <c r="PRB50" s="2069"/>
      <c r="PRC50" s="2069"/>
      <c r="PRD50" s="2069"/>
      <c r="PRE50" s="2067"/>
      <c r="PRF50" s="2181"/>
      <c r="PRG50" s="2236"/>
      <c r="PRH50" s="2237"/>
      <c r="PRI50" s="2238"/>
      <c r="PRJ50" s="2238"/>
      <c r="PRK50" s="2232"/>
      <c r="PRL50" s="2232"/>
      <c r="PRM50" s="2232"/>
      <c r="PRN50" s="2239"/>
      <c r="PRO50" s="2240"/>
      <c r="PRP50" s="2241"/>
      <c r="PRQ50" s="2242"/>
      <c r="PRR50" s="2243"/>
      <c r="PRS50" s="2243"/>
      <c r="PRT50" s="2244"/>
      <c r="PRU50" s="2181"/>
      <c r="PRV50" s="2181"/>
      <c r="PRW50" s="2181"/>
      <c r="PRX50" s="2181"/>
      <c r="PRY50" s="2245"/>
      <c r="PRZ50" s="2245"/>
      <c r="PSA50" s="2245"/>
      <c r="PSB50" s="2245"/>
      <c r="PSC50" s="2245"/>
      <c r="PSD50" s="2245"/>
      <c r="PSE50" s="2245"/>
      <c r="PSF50" s="2245"/>
      <c r="PSG50" s="2245"/>
      <c r="PSH50" s="2245"/>
      <c r="PSI50" s="2245"/>
      <c r="PSJ50" s="2245"/>
      <c r="PSK50" s="2067"/>
      <c r="PSL50" s="2235"/>
      <c r="PSM50" s="2235"/>
      <c r="PSN50" s="2235"/>
      <c r="PSO50" s="2235"/>
      <c r="PSP50" s="2069"/>
      <c r="PSQ50" s="2069"/>
      <c r="PSR50" s="2069"/>
      <c r="PSS50" s="2067"/>
      <c r="PST50" s="2181"/>
      <c r="PSU50" s="2236"/>
      <c r="PSV50" s="2237"/>
      <c r="PSW50" s="2238"/>
      <c r="PSX50" s="2238"/>
      <c r="PSY50" s="2232"/>
      <c r="PSZ50" s="2232"/>
      <c r="PTA50" s="2232"/>
      <c r="PTB50" s="2239"/>
      <c r="PTC50" s="2240"/>
      <c r="PTD50" s="2241"/>
      <c r="PTE50" s="2242"/>
      <c r="PTF50" s="2243"/>
      <c r="PTG50" s="2243"/>
      <c r="PTH50" s="2244"/>
      <c r="PTI50" s="2181"/>
      <c r="PTJ50" s="2181"/>
      <c r="PTK50" s="2181"/>
      <c r="PTL50" s="2181"/>
      <c r="PTM50" s="2245"/>
      <c r="PTN50" s="2245"/>
      <c r="PTO50" s="2245"/>
      <c r="PTP50" s="2245"/>
      <c r="PTQ50" s="2245"/>
      <c r="PTR50" s="2245"/>
      <c r="PTS50" s="2245"/>
      <c r="PTT50" s="2245"/>
      <c r="PTU50" s="2245"/>
      <c r="PTV50" s="2245"/>
      <c r="PTW50" s="2245"/>
      <c r="PTX50" s="2245"/>
      <c r="PTY50" s="2067"/>
      <c r="PTZ50" s="2235"/>
      <c r="PUA50" s="2235"/>
      <c r="PUB50" s="2235"/>
      <c r="PUC50" s="2235"/>
      <c r="PUD50" s="2069"/>
      <c r="PUE50" s="2069"/>
      <c r="PUF50" s="2069"/>
      <c r="PUG50" s="2067"/>
      <c r="PUH50" s="2181"/>
      <c r="PUI50" s="2236"/>
      <c r="PUJ50" s="2237"/>
      <c r="PUK50" s="2238"/>
      <c r="PUL50" s="2238"/>
      <c r="PUM50" s="2232"/>
      <c r="PUN50" s="2232"/>
      <c r="PUO50" s="2232"/>
      <c r="PUP50" s="2239"/>
      <c r="PUQ50" s="2240"/>
      <c r="PUR50" s="2241"/>
      <c r="PUS50" s="2242"/>
      <c r="PUT50" s="2243"/>
      <c r="PUU50" s="2243"/>
      <c r="PUV50" s="2244"/>
      <c r="PUW50" s="2181"/>
      <c r="PUX50" s="2181"/>
      <c r="PUY50" s="2181"/>
      <c r="PUZ50" s="2181"/>
      <c r="PVA50" s="2245"/>
      <c r="PVB50" s="2245"/>
      <c r="PVC50" s="2245"/>
      <c r="PVD50" s="2245"/>
      <c r="PVE50" s="2245"/>
      <c r="PVF50" s="2245"/>
      <c r="PVG50" s="2245"/>
      <c r="PVH50" s="2245"/>
      <c r="PVI50" s="2245"/>
      <c r="PVJ50" s="2245"/>
      <c r="PVK50" s="2245"/>
      <c r="PVL50" s="2245"/>
      <c r="PVM50" s="2067"/>
      <c r="PVN50" s="2235"/>
      <c r="PVO50" s="2235"/>
      <c r="PVP50" s="2235"/>
      <c r="PVQ50" s="2235"/>
      <c r="PVR50" s="2069"/>
      <c r="PVS50" s="2069"/>
      <c r="PVT50" s="2069"/>
      <c r="PVU50" s="2067"/>
      <c r="PVV50" s="2181"/>
      <c r="PVW50" s="2236"/>
      <c r="PVX50" s="2237"/>
      <c r="PVY50" s="2238"/>
      <c r="PVZ50" s="2238"/>
      <c r="PWA50" s="2232"/>
      <c r="PWB50" s="2232"/>
      <c r="PWC50" s="2232"/>
      <c r="PWD50" s="2239"/>
      <c r="PWE50" s="2240"/>
      <c r="PWF50" s="2241"/>
      <c r="PWG50" s="2242"/>
      <c r="PWH50" s="2243"/>
      <c r="PWI50" s="2243"/>
      <c r="PWJ50" s="2244"/>
      <c r="PWK50" s="2181"/>
      <c r="PWL50" s="2181"/>
      <c r="PWM50" s="2181"/>
      <c r="PWN50" s="2181"/>
      <c r="PWO50" s="2245"/>
      <c r="PWP50" s="2245"/>
      <c r="PWQ50" s="2245"/>
      <c r="PWR50" s="2245"/>
      <c r="PWS50" s="2245"/>
      <c r="PWT50" s="2245"/>
      <c r="PWU50" s="2245"/>
      <c r="PWV50" s="2245"/>
      <c r="PWW50" s="2245"/>
      <c r="PWX50" s="2245"/>
      <c r="PWY50" s="2245"/>
      <c r="PWZ50" s="2245"/>
      <c r="PXA50" s="2067"/>
      <c r="PXB50" s="2235"/>
      <c r="PXC50" s="2235"/>
      <c r="PXD50" s="2235"/>
      <c r="PXE50" s="2235"/>
      <c r="PXF50" s="2069"/>
      <c r="PXG50" s="2069"/>
      <c r="PXH50" s="2069"/>
      <c r="PXI50" s="2067"/>
      <c r="PXJ50" s="2181"/>
      <c r="PXK50" s="2236"/>
      <c r="PXL50" s="2237"/>
      <c r="PXM50" s="2238"/>
      <c r="PXN50" s="2238"/>
      <c r="PXO50" s="2232"/>
      <c r="PXP50" s="2232"/>
      <c r="PXQ50" s="2232"/>
      <c r="PXR50" s="2239"/>
      <c r="PXS50" s="2240"/>
      <c r="PXT50" s="2241"/>
      <c r="PXU50" s="2242"/>
      <c r="PXV50" s="2243"/>
      <c r="PXW50" s="2243"/>
      <c r="PXX50" s="2244"/>
      <c r="PXY50" s="2181"/>
      <c r="PXZ50" s="2181"/>
      <c r="PYA50" s="2181"/>
      <c r="PYB50" s="2181"/>
      <c r="PYC50" s="2245"/>
      <c r="PYD50" s="2245"/>
      <c r="PYE50" s="2245"/>
      <c r="PYF50" s="2245"/>
      <c r="PYG50" s="2245"/>
      <c r="PYH50" s="2245"/>
      <c r="PYI50" s="2245"/>
      <c r="PYJ50" s="2245"/>
      <c r="PYK50" s="2245"/>
      <c r="PYL50" s="2245"/>
      <c r="PYM50" s="2245"/>
      <c r="PYN50" s="2245"/>
      <c r="PYO50" s="2067"/>
      <c r="PYP50" s="2235"/>
      <c r="PYQ50" s="2235"/>
      <c r="PYR50" s="2235"/>
      <c r="PYS50" s="2235"/>
      <c r="PYT50" s="2069"/>
      <c r="PYU50" s="2069"/>
      <c r="PYV50" s="2069"/>
      <c r="PYW50" s="2067"/>
      <c r="PYX50" s="2181"/>
      <c r="PYY50" s="2236"/>
      <c r="PYZ50" s="2237"/>
      <c r="PZA50" s="2238"/>
      <c r="PZB50" s="2238"/>
      <c r="PZC50" s="2232"/>
      <c r="PZD50" s="2232"/>
      <c r="PZE50" s="2232"/>
      <c r="PZF50" s="2239"/>
      <c r="PZG50" s="2240"/>
      <c r="PZH50" s="2241"/>
      <c r="PZI50" s="2242"/>
      <c r="PZJ50" s="2243"/>
      <c r="PZK50" s="2243"/>
      <c r="PZL50" s="2244"/>
      <c r="PZM50" s="2181"/>
      <c r="PZN50" s="2181"/>
      <c r="PZO50" s="2181"/>
      <c r="PZP50" s="2181"/>
      <c r="PZQ50" s="2245"/>
      <c r="PZR50" s="2245"/>
      <c r="PZS50" s="2245"/>
      <c r="PZT50" s="2245"/>
      <c r="PZU50" s="2245"/>
      <c r="PZV50" s="2245"/>
      <c r="PZW50" s="2245"/>
      <c r="PZX50" s="2245"/>
      <c r="PZY50" s="2245"/>
      <c r="PZZ50" s="2245"/>
      <c r="QAA50" s="2245"/>
      <c r="QAB50" s="2245"/>
      <c r="QAC50" s="2067"/>
      <c r="QAD50" s="2235"/>
      <c r="QAE50" s="2235"/>
      <c r="QAF50" s="2235"/>
      <c r="QAG50" s="2235"/>
      <c r="QAH50" s="2069"/>
      <c r="QAI50" s="2069"/>
      <c r="QAJ50" s="2069"/>
      <c r="QAK50" s="2067"/>
      <c r="QAL50" s="2181"/>
      <c r="QAM50" s="2236"/>
      <c r="QAN50" s="2237"/>
      <c r="QAO50" s="2238"/>
      <c r="QAP50" s="2238"/>
      <c r="QAQ50" s="2232"/>
      <c r="QAR50" s="2232"/>
      <c r="QAS50" s="2232"/>
      <c r="QAT50" s="2239"/>
      <c r="QAU50" s="2240"/>
      <c r="QAV50" s="2241"/>
      <c r="QAW50" s="2242"/>
      <c r="QAX50" s="2243"/>
      <c r="QAY50" s="2243"/>
      <c r="QAZ50" s="2244"/>
      <c r="QBA50" s="2181"/>
      <c r="QBB50" s="2181"/>
      <c r="QBC50" s="2181"/>
      <c r="QBD50" s="2181"/>
      <c r="QBE50" s="2245"/>
      <c r="QBF50" s="2245"/>
      <c r="QBG50" s="2245"/>
      <c r="QBH50" s="2245"/>
      <c r="QBI50" s="2245"/>
      <c r="QBJ50" s="2245"/>
      <c r="QBK50" s="2245"/>
      <c r="QBL50" s="2245"/>
      <c r="QBM50" s="2245"/>
      <c r="QBN50" s="2245"/>
      <c r="QBO50" s="2245"/>
      <c r="QBP50" s="2245"/>
      <c r="QBQ50" s="2067"/>
      <c r="QBR50" s="2235"/>
      <c r="QBS50" s="2235"/>
      <c r="QBT50" s="2235"/>
      <c r="QBU50" s="2235"/>
      <c r="QBV50" s="2069"/>
      <c r="QBW50" s="2069"/>
      <c r="QBX50" s="2069"/>
      <c r="QBY50" s="2067"/>
      <c r="QBZ50" s="2181"/>
      <c r="QCA50" s="2236"/>
      <c r="QCB50" s="2237"/>
      <c r="QCC50" s="2238"/>
      <c r="QCD50" s="2238"/>
      <c r="QCE50" s="2232"/>
      <c r="QCF50" s="2232"/>
      <c r="QCG50" s="2232"/>
      <c r="QCH50" s="2239"/>
      <c r="QCI50" s="2240"/>
      <c r="QCJ50" s="2241"/>
      <c r="QCK50" s="2242"/>
      <c r="QCL50" s="2243"/>
      <c r="QCM50" s="2243"/>
      <c r="QCN50" s="2244"/>
      <c r="QCO50" s="2181"/>
      <c r="QCP50" s="2181"/>
      <c r="QCQ50" s="2181"/>
      <c r="QCR50" s="2181"/>
      <c r="QCS50" s="2245"/>
      <c r="QCT50" s="2245"/>
      <c r="QCU50" s="2245"/>
      <c r="QCV50" s="2245"/>
      <c r="QCW50" s="2245"/>
      <c r="QCX50" s="2245"/>
      <c r="QCY50" s="2245"/>
      <c r="QCZ50" s="2245"/>
      <c r="QDA50" s="2245"/>
      <c r="QDB50" s="2245"/>
      <c r="QDC50" s="2245"/>
      <c r="QDD50" s="2245"/>
      <c r="QDE50" s="2067"/>
      <c r="QDF50" s="2235"/>
      <c r="QDG50" s="2235"/>
      <c r="QDH50" s="2235"/>
      <c r="QDI50" s="2235"/>
      <c r="QDJ50" s="2069"/>
      <c r="QDK50" s="2069"/>
      <c r="QDL50" s="2069"/>
      <c r="QDM50" s="2067"/>
      <c r="QDN50" s="2181"/>
      <c r="QDO50" s="2236"/>
      <c r="QDP50" s="2237"/>
      <c r="QDQ50" s="2238"/>
      <c r="QDR50" s="2238"/>
      <c r="QDS50" s="2232"/>
      <c r="QDT50" s="2232"/>
      <c r="QDU50" s="2232"/>
      <c r="QDV50" s="2239"/>
      <c r="QDW50" s="2240"/>
      <c r="QDX50" s="2241"/>
      <c r="QDY50" s="2242"/>
      <c r="QDZ50" s="2243"/>
      <c r="QEA50" s="2243"/>
      <c r="QEB50" s="2244"/>
      <c r="QEC50" s="2181"/>
      <c r="QED50" s="2181"/>
      <c r="QEE50" s="2181"/>
      <c r="QEF50" s="2181"/>
      <c r="QEG50" s="2245"/>
      <c r="QEH50" s="2245"/>
      <c r="QEI50" s="2245"/>
      <c r="QEJ50" s="2245"/>
      <c r="QEK50" s="2245"/>
      <c r="QEL50" s="2245"/>
      <c r="QEM50" s="2245"/>
      <c r="QEN50" s="2245"/>
      <c r="QEO50" s="2245"/>
      <c r="QEP50" s="2245"/>
      <c r="QEQ50" s="2245"/>
      <c r="QER50" s="2245"/>
      <c r="QES50" s="2067"/>
      <c r="QET50" s="2235"/>
      <c r="QEU50" s="2235"/>
      <c r="QEV50" s="2235"/>
      <c r="QEW50" s="2235"/>
      <c r="QEX50" s="2069"/>
      <c r="QEY50" s="2069"/>
      <c r="QEZ50" s="2069"/>
      <c r="QFA50" s="2067"/>
      <c r="QFB50" s="2181"/>
      <c r="QFC50" s="2236"/>
      <c r="QFD50" s="2237"/>
      <c r="QFE50" s="2238"/>
      <c r="QFF50" s="2238"/>
      <c r="QFG50" s="2232"/>
      <c r="QFH50" s="2232"/>
      <c r="QFI50" s="2232"/>
      <c r="QFJ50" s="2239"/>
      <c r="QFK50" s="2240"/>
      <c r="QFL50" s="2241"/>
      <c r="QFM50" s="2242"/>
      <c r="QFN50" s="2243"/>
      <c r="QFO50" s="2243"/>
      <c r="QFP50" s="2244"/>
      <c r="QFQ50" s="2181"/>
      <c r="QFR50" s="2181"/>
      <c r="QFS50" s="2181"/>
      <c r="QFT50" s="2181"/>
      <c r="QFU50" s="2245"/>
      <c r="QFV50" s="2245"/>
      <c r="QFW50" s="2245"/>
      <c r="QFX50" s="2245"/>
      <c r="QFY50" s="2245"/>
      <c r="QFZ50" s="2245"/>
      <c r="QGA50" s="2245"/>
      <c r="QGB50" s="2245"/>
      <c r="QGC50" s="2245"/>
      <c r="QGD50" s="2245"/>
      <c r="QGE50" s="2245"/>
      <c r="QGF50" s="2245"/>
      <c r="QGG50" s="2067"/>
      <c r="QGH50" s="2235"/>
      <c r="QGI50" s="2235"/>
      <c r="QGJ50" s="2235"/>
      <c r="QGK50" s="2235"/>
      <c r="QGL50" s="2069"/>
      <c r="QGM50" s="2069"/>
      <c r="QGN50" s="2069"/>
      <c r="QGO50" s="2067"/>
      <c r="QGP50" s="2181"/>
      <c r="QGQ50" s="2236"/>
      <c r="QGR50" s="2237"/>
      <c r="QGS50" s="2238"/>
      <c r="QGT50" s="2238"/>
      <c r="QGU50" s="2232"/>
      <c r="QGV50" s="2232"/>
      <c r="QGW50" s="2232"/>
      <c r="QGX50" s="2239"/>
      <c r="QGY50" s="2240"/>
      <c r="QGZ50" s="2241"/>
      <c r="QHA50" s="2242"/>
      <c r="QHB50" s="2243"/>
      <c r="QHC50" s="2243"/>
      <c r="QHD50" s="2244"/>
      <c r="QHE50" s="2181"/>
      <c r="QHF50" s="2181"/>
      <c r="QHG50" s="2181"/>
      <c r="QHH50" s="2181"/>
      <c r="QHI50" s="2245"/>
      <c r="QHJ50" s="2245"/>
      <c r="QHK50" s="2245"/>
      <c r="QHL50" s="2245"/>
      <c r="QHM50" s="2245"/>
      <c r="QHN50" s="2245"/>
      <c r="QHO50" s="2245"/>
      <c r="QHP50" s="2245"/>
      <c r="QHQ50" s="2245"/>
      <c r="QHR50" s="2245"/>
      <c r="QHS50" s="2245"/>
      <c r="QHT50" s="2245"/>
      <c r="QHU50" s="2067"/>
      <c r="QHV50" s="2235"/>
      <c r="QHW50" s="2235"/>
      <c r="QHX50" s="2235"/>
      <c r="QHY50" s="2235"/>
      <c r="QHZ50" s="2069"/>
      <c r="QIA50" s="2069"/>
      <c r="QIB50" s="2069"/>
      <c r="QIC50" s="2067"/>
      <c r="QID50" s="2181"/>
      <c r="QIE50" s="2236"/>
      <c r="QIF50" s="2237"/>
      <c r="QIG50" s="2238"/>
      <c r="QIH50" s="2238"/>
      <c r="QII50" s="2232"/>
      <c r="QIJ50" s="2232"/>
      <c r="QIK50" s="2232"/>
      <c r="QIL50" s="2239"/>
      <c r="QIM50" s="2240"/>
      <c r="QIN50" s="2241"/>
      <c r="QIO50" s="2242"/>
      <c r="QIP50" s="2243"/>
      <c r="QIQ50" s="2243"/>
      <c r="QIR50" s="2244"/>
      <c r="QIS50" s="2181"/>
      <c r="QIT50" s="2181"/>
      <c r="QIU50" s="2181"/>
      <c r="QIV50" s="2181"/>
      <c r="QIW50" s="2245"/>
      <c r="QIX50" s="2245"/>
      <c r="QIY50" s="2245"/>
      <c r="QIZ50" s="2245"/>
      <c r="QJA50" s="2245"/>
      <c r="QJB50" s="2245"/>
      <c r="QJC50" s="2245"/>
      <c r="QJD50" s="2245"/>
      <c r="QJE50" s="2245"/>
      <c r="QJF50" s="2245"/>
      <c r="QJG50" s="2245"/>
      <c r="QJH50" s="2245"/>
      <c r="QJI50" s="2067"/>
      <c r="QJJ50" s="2235"/>
      <c r="QJK50" s="2235"/>
      <c r="QJL50" s="2235"/>
      <c r="QJM50" s="2235"/>
      <c r="QJN50" s="2069"/>
      <c r="QJO50" s="2069"/>
      <c r="QJP50" s="2069"/>
      <c r="QJQ50" s="2067"/>
      <c r="QJR50" s="2181"/>
      <c r="QJS50" s="2236"/>
      <c r="QJT50" s="2237"/>
      <c r="QJU50" s="2238"/>
      <c r="QJV50" s="2238"/>
      <c r="QJW50" s="2232"/>
      <c r="QJX50" s="2232"/>
      <c r="QJY50" s="2232"/>
      <c r="QJZ50" s="2239"/>
      <c r="QKA50" s="2240"/>
      <c r="QKB50" s="2241"/>
      <c r="QKC50" s="2242"/>
      <c r="QKD50" s="2243"/>
      <c r="QKE50" s="2243"/>
      <c r="QKF50" s="2244"/>
      <c r="QKG50" s="2181"/>
      <c r="QKH50" s="2181"/>
      <c r="QKI50" s="2181"/>
      <c r="QKJ50" s="2181"/>
      <c r="QKK50" s="2245"/>
      <c r="QKL50" s="2245"/>
      <c r="QKM50" s="2245"/>
      <c r="QKN50" s="2245"/>
      <c r="QKO50" s="2245"/>
      <c r="QKP50" s="2245"/>
      <c r="QKQ50" s="2245"/>
      <c r="QKR50" s="2245"/>
      <c r="QKS50" s="2245"/>
      <c r="QKT50" s="2245"/>
      <c r="QKU50" s="2245"/>
      <c r="QKV50" s="2245"/>
      <c r="QKW50" s="2067"/>
      <c r="QKX50" s="2235"/>
      <c r="QKY50" s="2235"/>
      <c r="QKZ50" s="2235"/>
      <c r="QLA50" s="2235"/>
      <c r="QLB50" s="2069"/>
      <c r="QLC50" s="2069"/>
      <c r="QLD50" s="2069"/>
      <c r="QLE50" s="2067"/>
      <c r="QLF50" s="2181"/>
      <c r="QLG50" s="2236"/>
      <c r="QLH50" s="2237"/>
      <c r="QLI50" s="2238"/>
      <c r="QLJ50" s="2238"/>
      <c r="QLK50" s="2232"/>
      <c r="QLL50" s="2232"/>
      <c r="QLM50" s="2232"/>
      <c r="QLN50" s="2239"/>
      <c r="QLO50" s="2240"/>
      <c r="QLP50" s="2241"/>
      <c r="QLQ50" s="2242"/>
      <c r="QLR50" s="2243"/>
      <c r="QLS50" s="2243"/>
      <c r="QLT50" s="2244"/>
      <c r="QLU50" s="2181"/>
      <c r="QLV50" s="2181"/>
      <c r="QLW50" s="2181"/>
      <c r="QLX50" s="2181"/>
      <c r="QLY50" s="2245"/>
      <c r="QLZ50" s="2245"/>
      <c r="QMA50" s="2245"/>
      <c r="QMB50" s="2245"/>
      <c r="QMC50" s="2245"/>
      <c r="QMD50" s="2245"/>
      <c r="QME50" s="2245"/>
      <c r="QMF50" s="2245"/>
      <c r="QMG50" s="2245"/>
      <c r="QMH50" s="2245"/>
      <c r="QMI50" s="2245"/>
      <c r="QMJ50" s="2245"/>
      <c r="QMK50" s="2067"/>
      <c r="QML50" s="2235"/>
      <c r="QMM50" s="2235"/>
      <c r="QMN50" s="2235"/>
      <c r="QMO50" s="2235"/>
      <c r="QMP50" s="2069"/>
      <c r="QMQ50" s="2069"/>
      <c r="QMR50" s="2069"/>
      <c r="QMS50" s="2067"/>
      <c r="QMT50" s="2181"/>
      <c r="QMU50" s="2236"/>
      <c r="QMV50" s="2237"/>
      <c r="QMW50" s="2238"/>
      <c r="QMX50" s="2238"/>
      <c r="QMY50" s="2232"/>
      <c r="QMZ50" s="2232"/>
      <c r="QNA50" s="2232"/>
      <c r="QNB50" s="2239"/>
      <c r="QNC50" s="2240"/>
      <c r="QND50" s="2241"/>
      <c r="QNE50" s="2242"/>
      <c r="QNF50" s="2243"/>
      <c r="QNG50" s="2243"/>
      <c r="QNH50" s="2244"/>
      <c r="QNI50" s="2181"/>
      <c r="QNJ50" s="2181"/>
      <c r="QNK50" s="2181"/>
      <c r="QNL50" s="2181"/>
      <c r="QNM50" s="2245"/>
      <c r="QNN50" s="2245"/>
      <c r="QNO50" s="2245"/>
      <c r="QNP50" s="2245"/>
      <c r="QNQ50" s="2245"/>
      <c r="QNR50" s="2245"/>
      <c r="QNS50" s="2245"/>
      <c r="QNT50" s="2245"/>
      <c r="QNU50" s="2245"/>
      <c r="QNV50" s="2245"/>
      <c r="QNW50" s="2245"/>
      <c r="QNX50" s="2245"/>
      <c r="QNY50" s="2067"/>
      <c r="QNZ50" s="2235"/>
      <c r="QOA50" s="2235"/>
      <c r="QOB50" s="2235"/>
      <c r="QOC50" s="2235"/>
      <c r="QOD50" s="2069"/>
      <c r="QOE50" s="2069"/>
      <c r="QOF50" s="2069"/>
      <c r="QOG50" s="2067"/>
      <c r="QOH50" s="2181"/>
      <c r="QOI50" s="2236"/>
      <c r="QOJ50" s="2237"/>
      <c r="QOK50" s="2238"/>
      <c r="QOL50" s="2238"/>
      <c r="QOM50" s="2232"/>
      <c r="QON50" s="2232"/>
      <c r="QOO50" s="2232"/>
      <c r="QOP50" s="2239"/>
      <c r="QOQ50" s="2240"/>
      <c r="QOR50" s="2241"/>
      <c r="QOS50" s="2242"/>
      <c r="QOT50" s="2243"/>
      <c r="QOU50" s="2243"/>
      <c r="QOV50" s="2244"/>
      <c r="QOW50" s="2181"/>
      <c r="QOX50" s="2181"/>
      <c r="QOY50" s="2181"/>
      <c r="QOZ50" s="2181"/>
      <c r="QPA50" s="2245"/>
      <c r="QPB50" s="2245"/>
      <c r="QPC50" s="2245"/>
      <c r="QPD50" s="2245"/>
      <c r="QPE50" s="2245"/>
      <c r="QPF50" s="2245"/>
      <c r="QPG50" s="2245"/>
      <c r="QPH50" s="2245"/>
      <c r="QPI50" s="2245"/>
      <c r="QPJ50" s="2245"/>
      <c r="QPK50" s="2245"/>
      <c r="QPL50" s="2245"/>
      <c r="QPM50" s="2067"/>
      <c r="QPN50" s="2235"/>
      <c r="QPO50" s="2235"/>
      <c r="QPP50" s="2235"/>
      <c r="QPQ50" s="2235"/>
      <c r="QPR50" s="2069"/>
      <c r="QPS50" s="2069"/>
      <c r="QPT50" s="2069"/>
      <c r="QPU50" s="2067"/>
      <c r="QPV50" s="2181"/>
      <c r="QPW50" s="2236"/>
      <c r="QPX50" s="2237"/>
      <c r="QPY50" s="2238"/>
      <c r="QPZ50" s="2238"/>
      <c r="QQA50" s="2232"/>
      <c r="QQB50" s="2232"/>
      <c r="QQC50" s="2232"/>
      <c r="QQD50" s="2239"/>
      <c r="QQE50" s="2240"/>
      <c r="QQF50" s="2241"/>
      <c r="QQG50" s="2242"/>
      <c r="QQH50" s="2243"/>
      <c r="QQI50" s="2243"/>
      <c r="QQJ50" s="2244"/>
      <c r="QQK50" s="2181"/>
      <c r="QQL50" s="2181"/>
      <c r="QQM50" s="2181"/>
      <c r="QQN50" s="2181"/>
      <c r="QQO50" s="2245"/>
      <c r="QQP50" s="2245"/>
      <c r="QQQ50" s="2245"/>
      <c r="QQR50" s="2245"/>
      <c r="QQS50" s="2245"/>
      <c r="QQT50" s="2245"/>
      <c r="QQU50" s="2245"/>
      <c r="QQV50" s="2245"/>
      <c r="QQW50" s="2245"/>
      <c r="QQX50" s="2245"/>
      <c r="QQY50" s="2245"/>
      <c r="QQZ50" s="2245"/>
      <c r="QRA50" s="2067"/>
      <c r="QRB50" s="2235"/>
      <c r="QRC50" s="2235"/>
      <c r="QRD50" s="2235"/>
      <c r="QRE50" s="2235"/>
      <c r="QRF50" s="2069"/>
      <c r="QRG50" s="2069"/>
      <c r="QRH50" s="2069"/>
      <c r="QRI50" s="2067"/>
      <c r="QRJ50" s="2181"/>
      <c r="QRK50" s="2236"/>
      <c r="QRL50" s="2237"/>
      <c r="QRM50" s="2238"/>
      <c r="QRN50" s="2238"/>
      <c r="QRO50" s="2232"/>
      <c r="QRP50" s="2232"/>
      <c r="QRQ50" s="2232"/>
      <c r="QRR50" s="2239"/>
      <c r="QRS50" s="2240"/>
      <c r="QRT50" s="2241"/>
      <c r="QRU50" s="2242"/>
      <c r="QRV50" s="2243"/>
      <c r="QRW50" s="2243"/>
      <c r="QRX50" s="2244"/>
      <c r="QRY50" s="2181"/>
      <c r="QRZ50" s="2181"/>
      <c r="QSA50" s="2181"/>
      <c r="QSB50" s="2181"/>
      <c r="QSC50" s="2245"/>
      <c r="QSD50" s="2245"/>
      <c r="QSE50" s="2245"/>
      <c r="QSF50" s="2245"/>
      <c r="QSG50" s="2245"/>
      <c r="QSH50" s="2245"/>
      <c r="QSI50" s="2245"/>
      <c r="QSJ50" s="2245"/>
      <c r="QSK50" s="2245"/>
      <c r="QSL50" s="2245"/>
      <c r="QSM50" s="2245"/>
      <c r="QSN50" s="2245"/>
      <c r="QSO50" s="2067"/>
      <c r="QSP50" s="2235"/>
      <c r="QSQ50" s="2235"/>
      <c r="QSR50" s="2235"/>
      <c r="QSS50" s="2235"/>
      <c r="QST50" s="2069"/>
      <c r="QSU50" s="2069"/>
      <c r="QSV50" s="2069"/>
      <c r="QSW50" s="2067"/>
      <c r="QSX50" s="2181"/>
      <c r="QSY50" s="2236"/>
      <c r="QSZ50" s="2237"/>
      <c r="QTA50" s="2238"/>
      <c r="QTB50" s="2238"/>
      <c r="QTC50" s="2232"/>
      <c r="QTD50" s="2232"/>
      <c r="QTE50" s="2232"/>
      <c r="QTF50" s="2239"/>
      <c r="QTG50" s="2240"/>
      <c r="QTH50" s="2241"/>
      <c r="QTI50" s="2242"/>
      <c r="QTJ50" s="2243"/>
      <c r="QTK50" s="2243"/>
      <c r="QTL50" s="2244"/>
      <c r="QTM50" s="2181"/>
      <c r="QTN50" s="2181"/>
      <c r="QTO50" s="2181"/>
      <c r="QTP50" s="2181"/>
      <c r="QTQ50" s="2245"/>
      <c r="QTR50" s="2245"/>
      <c r="QTS50" s="2245"/>
      <c r="QTT50" s="2245"/>
      <c r="QTU50" s="2245"/>
      <c r="QTV50" s="2245"/>
      <c r="QTW50" s="2245"/>
      <c r="QTX50" s="2245"/>
      <c r="QTY50" s="2245"/>
      <c r="QTZ50" s="2245"/>
      <c r="QUA50" s="2245"/>
      <c r="QUB50" s="2245"/>
      <c r="QUC50" s="2067"/>
      <c r="QUD50" s="2235"/>
      <c r="QUE50" s="2235"/>
      <c r="QUF50" s="2235"/>
      <c r="QUG50" s="2235"/>
      <c r="QUH50" s="2069"/>
      <c r="QUI50" s="2069"/>
      <c r="QUJ50" s="2069"/>
      <c r="QUK50" s="2067"/>
      <c r="QUL50" s="2181"/>
      <c r="QUM50" s="2236"/>
      <c r="QUN50" s="2237"/>
      <c r="QUO50" s="2238"/>
      <c r="QUP50" s="2238"/>
      <c r="QUQ50" s="2232"/>
      <c r="QUR50" s="2232"/>
      <c r="QUS50" s="2232"/>
      <c r="QUT50" s="2239"/>
      <c r="QUU50" s="2240"/>
      <c r="QUV50" s="2241"/>
      <c r="QUW50" s="2242"/>
      <c r="QUX50" s="2243"/>
      <c r="QUY50" s="2243"/>
      <c r="QUZ50" s="2244"/>
      <c r="QVA50" s="2181"/>
      <c r="QVB50" s="2181"/>
      <c r="QVC50" s="2181"/>
      <c r="QVD50" s="2181"/>
      <c r="QVE50" s="2245"/>
      <c r="QVF50" s="2245"/>
      <c r="QVG50" s="2245"/>
      <c r="QVH50" s="2245"/>
      <c r="QVI50" s="2245"/>
      <c r="QVJ50" s="2245"/>
      <c r="QVK50" s="2245"/>
      <c r="QVL50" s="2245"/>
      <c r="QVM50" s="2245"/>
      <c r="QVN50" s="2245"/>
      <c r="QVO50" s="2245"/>
      <c r="QVP50" s="2245"/>
      <c r="QVQ50" s="2067"/>
      <c r="QVR50" s="2235"/>
      <c r="QVS50" s="2235"/>
      <c r="QVT50" s="2235"/>
      <c r="QVU50" s="2235"/>
      <c r="QVV50" s="2069"/>
      <c r="QVW50" s="2069"/>
      <c r="QVX50" s="2069"/>
      <c r="QVY50" s="2067"/>
      <c r="QVZ50" s="2181"/>
      <c r="QWA50" s="2236"/>
      <c r="QWB50" s="2237"/>
      <c r="QWC50" s="2238"/>
      <c r="QWD50" s="2238"/>
      <c r="QWE50" s="2232"/>
      <c r="QWF50" s="2232"/>
      <c r="QWG50" s="2232"/>
      <c r="QWH50" s="2239"/>
      <c r="QWI50" s="2240"/>
      <c r="QWJ50" s="2241"/>
      <c r="QWK50" s="2242"/>
      <c r="QWL50" s="2243"/>
      <c r="QWM50" s="2243"/>
      <c r="QWN50" s="2244"/>
      <c r="QWO50" s="2181"/>
      <c r="QWP50" s="2181"/>
      <c r="QWQ50" s="2181"/>
      <c r="QWR50" s="2181"/>
      <c r="QWS50" s="2245"/>
      <c r="QWT50" s="2245"/>
      <c r="QWU50" s="2245"/>
      <c r="QWV50" s="2245"/>
      <c r="QWW50" s="2245"/>
      <c r="QWX50" s="2245"/>
      <c r="QWY50" s="2245"/>
      <c r="QWZ50" s="2245"/>
      <c r="QXA50" s="2245"/>
      <c r="QXB50" s="2245"/>
      <c r="QXC50" s="2245"/>
      <c r="QXD50" s="2245"/>
      <c r="QXE50" s="2067"/>
      <c r="QXF50" s="2235"/>
      <c r="QXG50" s="2235"/>
      <c r="QXH50" s="2235"/>
      <c r="QXI50" s="2235"/>
      <c r="QXJ50" s="2069"/>
      <c r="QXK50" s="2069"/>
      <c r="QXL50" s="2069"/>
      <c r="QXM50" s="2067"/>
      <c r="QXN50" s="2181"/>
      <c r="QXO50" s="2236"/>
      <c r="QXP50" s="2237"/>
      <c r="QXQ50" s="2238"/>
      <c r="QXR50" s="2238"/>
      <c r="QXS50" s="2232"/>
      <c r="QXT50" s="2232"/>
      <c r="QXU50" s="2232"/>
      <c r="QXV50" s="2239"/>
      <c r="QXW50" s="2240"/>
      <c r="QXX50" s="2241"/>
      <c r="QXY50" s="2242"/>
      <c r="QXZ50" s="2243"/>
      <c r="QYA50" s="2243"/>
      <c r="QYB50" s="2244"/>
      <c r="QYC50" s="2181"/>
      <c r="QYD50" s="2181"/>
      <c r="QYE50" s="2181"/>
      <c r="QYF50" s="2181"/>
      <c r="QYG50" s="2245"/>
      <c r="QYH50" s="2245"/>
      <c r="QYI50" s="2245"/>
      <c r="QYJ50" s="2245"/>
      <c r="QYK50" s="2245"/>
      <c r="QYL50" s="2245"/>
      <c r="QYM50" s="2245"/>
      <c r="QYN50" s="2245"/>
      <c r="QYO50" s="2245"/>
      <c r="QYP50" s="2245"/>
      <c r="QYQ50" s="2245"/>
      <c r="QYR50" s="2245"/>
      <c r="QYS50" s="2067"/>
      <c r="QYT50" s="2235"/>
      <c r="QYU50" s="2235"/>
      <c r="QYV50" s="2235"/>
      <c r="QYW50" s="2235"/>
      <c r="QYX50" s="2069"/>
      <c r="QYY50" s="2069"/>
      <c r="QYZ50" s="2069"/>
      <c r="QZA50" s="2067"/>
      <c r="QZB50" s="2181"/>
      <c r="QZC50" s="2236"/>
      <c r="QZD50" s="2237"/>
      <c r="QZE50" s="2238"/>
      <c r="QZF50" s="2238"/>
      <c r="QZG50" s="2232"/>
      <c r="QZH50" s="2232"/>
      <c r="QZI50" s="2232"/>
      <c r="QZJ50" s="2239"/>
      <c r="QZK50" s="2240"/>
      <c r="QZL50" s="2241"/>
      <c r="QZM50" s="2242"/>
      <c r="QZN50" s="2243"/>
      <c r="QZO50" s="2243"/>
      <c r="QZP50" s="2244"/>
      <c r="QZQ50" s="2181"/>
      <c r="QZR50" s="2181"/>
      <c r="QZS50" s="2181"/>
      <c r="QZT50" s="2181"/>
      <c r="QZU50" s="2245"/>
      <c r="QZV50" s="2245"/>
      <c r="QZW50" s="2245"/>
      <c r="QZX50" s="2245"/>
      <c r="QZY50" s="2245"/>
      <c r="QZZ50" s="2245"/>
      <c r="RAA50" s="2245"/>
      <c r="RAB50" s="2245"/>
      <c r="RAC50" s="2245"/>
      <c r="RAD50" s="2245"/>
      <c r="RAE50" s="2245"/>
      <c r="RAF50" s="2245"/>
      <c r="RAG50" s="2067"/>
      <c r="RAH50" s="2235"/>
      <c r="RAI50" s="2235"/>
      <c r="RAJ50" s="2235"/>
      <c r="RAK50" s="2235"/>
      <c r="RAL50" s="2069"/>
      <c r="RAM50" s="2069"/>
      <c r="RAN50" s="2069"/>
      <c r="RAO50" s="2067"/>
      <c r="RAP50" s="2181"/>
      <c r="RAQ50" s="2236"/>
      <c r="RAR50" s="2237"/>
      <c r="RAS50" s="2238"/>
      <c r="RAT50" s="2238"/>
      <c r="RAU50" s="2232"/>
      <c r="RAV50" s="2232"/>
      <c r="RAW50" s="2232"/>
      <c r="RAX50" s="2239"/>
      <c r="RAY50" s="2240"/>
      <c r="RAZ50" s="2241"/>
      <c r="RBA50" s="2242"/>
      <c r="RBB50" s="2243"/>
      <c r="RBC50" s="2243"/>
      <c r="RBD50" s="2244"/>
      <c r="RBE50" s="2181"/>
      <c r="RBF50" s="2181"/>
      <c r="RBG50" s="2181"/>
      <c r="RBH50" s="2181"/>
      <c r="RBI50" s="2245"/>
      <c r="RBJ50" s="2245"/>
      <c r="RBK50" s="2245"/>
      <c r="RBL50" s="2245"/>
      <c r="RBM50" s="2245"/>
      <c r="RBN50" s="2245"/>
      <c r="RBO50" s="2245"/>
      <c r="RBP50" s="2245"/>
      <c r="RBQ50" s="2245"/>
      <c r="RBR50" s="2245"/>
      <c r="RBS50" s="2245"/>
      <c r="RBT50" s="2245"/>
      <c r="RBU50" s="2067"/>
      <c r="RBV50" s="2235"/>
      <c r="RBW50" s="2235"/>
      <c r="RBX50" s="2235"/>
      <c r="RBY50" s="2235"/>
      <c r="RBZ50" s="2069"/>
      <c r="RCA50" s="2069"/>
      <c r="RCB50" s="2069"/>
      <c r="RCC50" s="2067"/>
      <c r="RCD50" s="2181"/>
      <c r="RCE50" s="2236"/>
      <c r="RCF50" s="2237"/>
      <c r="RCG50" s="2238"/>
      <c r="RCH50" s="2238"/>
      <c r="RCI50" s="2232"/>
      <c r="RCJ50" s="2232"/>
      <c r="RCK50" s="2232"/>
      <c r="RCL50" s="2239"/>
      <c r="RCM50" s="2240"/>
      <c r="RCN50" s="2241"/>
      <c r="RCO50" s="2242"/>
      <c r="RCP50" s="2243"/>
      <c r="RCQ50" s="2243"/>
      <c r="RCR50" s="2244"/>
      <c r="RCS50" s="2181"/>
      <c r="RCT50" s="2181"/>
      <c r="RCU50" s="2181"/>
      <c r="RCV50" s="2181"/>
      <c r="RCW50" s="2245"/>
      <c r="RCX50" s="2245"/>
      <c r="RCY50" s="2245"/>
      <c r="RCZ50" s="2245"/>
      <c r="RDA50" s="2245"/>
      <c r="RDB50" s="2245"/>
      <c r="RDC50" s="2245"/>
      <c r="RDD50" s="2245"/>
      <c r="RDE50" s="2245"/>
      <c r="RDF50" s="2245"/>
      <c r="RDG50" s="2245"/>
      <c r="RDH50" s="2245"/>
      <c r="RDI50" s="2067"/>
      <c r="RDJ50" s="2235"/>
      <c r="RDK50" s="2235"/>
      <c r="RDL50" s="2235"/>
      <c r="RDM50" s="2235"/>
      <c r="RDN50" s="2069"/>
      <c r="RDO50" s="2069"/>
      <c r="RDP50" s="2069"/>
      <c r="RDQ50" s="2067"/>
      <c r="RDR50" s="2181"/>
      <c r="RDS50" s="2236"/>
      <c r="RDT50" s="2237"/>
      <c r="RDU50" s="2238"/>
      <c r="RDV50" s="2238"/>
      <c r="RDW50" s="2232"/>
      <c r="RDX50" s="2232"/>
      <c r="RDY50" s="2232"/>
      <c r="RDZ50" s="2239"/>
      <c r="REA50" s="2240"/>
      <c r="REB50" s="2241"/>
      <c r="REC50" s="2242"/>
      <c r="RED50" s="2243"/>
      <c r="REE50" s="2243"/>
      <c r="REF50" s="2244"/>
      <c r="REG50" s="2181"/>
      <c r="REH50" s="2181"/>
      <c r="REI50" s="2181"/>
      <c r="REJ50" s="2181"/>
      <c r="REK50" s="2245"/>
      <c r="REL50" s="2245"/>
      <c r="REM50" s="2245"/>
      <c r="REN50" s="2245"/>
      <c r="REO50" s="2245"/>
      <c r="REP50" s="2245"/>
      <c r="REQ50" s="2245"/>
      <c r="RER50" s="2245"/>
      <c r="RES50" s="2245"/>
      <c r="RET50" s="2245"/>
      <c r="REU50" s="2245"/>
      <c r="REV50" s="2245"/>
      <c r="REW50" s="2067"/>
      <c r="REX50" s="2235"/>
      <c r="REY50" s="2235"/>
      <c r="REZ50" s="2235"/>
      <c r="RFA50" s="2235"/>
      <c r="RFB50" s="2069"/>
      <c r="RFC50" s="2069"/>
      <c r="RFD50" s="2069"/>
      <c r="RFE50" s="2067"/>
      <c r="RFF50" s="2181"/>
      <c r="RFG50" s="2236"/>
      <c r="RFH50" s="2237"/>
      <c r="RFI50" s="2238"/>
      <c r="RFJ50" s="2238"/>
      <c r="RFK50" s="2232"/>
      <c r="RFL50" s="2232"/>
      <c r="RFM50" s="2232"/>
      <c r="RFN50" s="2239"/>
      <c r="RFO50" s="2240"/>
      <c r="RFP50" s="2241"/>
      <c r="RFQ50" s="2242"/>
      <c r="RFR50" s="2243"/>
      <c r="RFS50" s="2243"/>
      <c r="RFT50" s="2244"/>
      <c r="RFU50" s="2181"/>
      <c r="RFV50" s="2181"/>
      <c r="RFW50" s="2181"/>
      <c r="RFX50" s="2181"/>
      <c r="RFY50" s="2245"/>
      <c r="RFZ50" s="2245"/>
      <c r="RGA50" s="2245"/>
      <c r="RGB50" s="2245"/>
      <c r="RGC50" s="2245"/>
      <c r="RGD50" s="2245"/>
      <c r="RGE50" s="2245"/>
      <c r="RGF50" s="2245"/>
      <c r="RGG50" s="2245"/>
      <c r="RGH50" s="2245"/>
      <c r="RGI50" s="2245"/>
      <c r="RGJ50" s="2245"/>
      <c r="RGK50" s="2067"/>
      <c r="RGL50" s="2235"/>
      <c r="RGM50" s="2235"/>
      <c r="RGN50" s="2235"/>
      <c r="RGO50" s="2235"/>
      <c r="RGP50" s="2069"/>
      <c r="RGQ50" s="2069"/>
      <c r="RGR50" s="2069"/>
      <c r="RGS50" s="2067"/>
      <c r="RGT50" s="2181"/>
      <c r="RGU50" s="2236"/>
      <c r="RGV50" s="2237"/>
      <c r="RGW50" s="2238"/>
      <c r="RGX50" s="2238"/>
      <c r="RGY50" s="2232"/>
      <c r="RGZ50" s="2232"/>
      <c r="RHA50" s="2232"/>
      <c r="RHB50" s="2239"/>
      <c r="RHC50" s="2240"/>
      <c r="RHD50" s="2241"/>
      <c r="RHE50" s="2242"/>
      <c r="RHF50" s="2243"/>
      <c r="RHG50" s="2243"/>
      <c r="RHH50" s="2244"/>
      <c r="RHI50" s="2181"/>
      <c r="RHJ50" s="2181"/>
      <c r="RHK50" s="2181"/>
      <c r="RHL50" s="2181"/>
      <c r="RHM50" s="2245"/>
      <c r="RHN50" s="2245"/>
      <c r="RHO50" s="2245"/>
      <c r="RHP50" s="2245"/>
      <c r="RHQ50" s="2245"/>
      <c r="RHR50" s="2245"/>
      <c r="RHS50" s="2245"/>
      <c r="RHT50" s="2245"/>
      <c r="RHU50" s="2245"/>
      <c r="RHV50" s="2245"/>
      <c r="RHW50" s="2245"/>
      <c r="RHX50" s="2245"/>
      <c r="RHY50" s="2067"/>
      <c r="RHZ50" s="2235"/>
      <c r="RIA50" s="2235"/>
      <c r="RIB50" s="2235"/>
      <c r="RIC50" s="2235"/>
      <c r="RID50" s="2069"/>
      <c r="RIE50" s="2069"/>
      <c r="RIF50" s="2069"/>
      <c r="RIG50" s="2067"/>
      <c r="RIH50" s="2181"/>
      <c r="RII50" s="2236"/>
      <c r="RIJ50" s="2237"/>
      <c r="RIK50" s="2238"/>
      <c r="RIL50" s="2238"/>
      <c r="RIM50" s="2232"/>
      <c r="RIN50" s="2232"/>
      <c r="RIO50" s="2232"/>
      <c r="RIP50" s="2239"/>
      <c r="RIQ50" s="2240"/>
      <c r="RIR50" s="2241"/>
      <c r="RIS50" s="2242"/>
      <c r="RIT50" s="2243"/>
      <c r="RIU50" s="2243"/>
      <c r="RIV50" s="2244"/>
      <c r="RIW50" s="2181"/>
      <c r="RIX50" s="2181"/>
      <c r="RIY50" s="2181"/>
      <c r="RIZ50" s="2181"/>
      <c r="RJA50" s="2245"/>
      <c r="RJB50" s="2245"/>
      <c r="RJC50" s="2245"/>
      <c r="RJD50" s="2245"/>
      <c r="RJE50" s="2245"/>
      <c r="RJF50" s="2245"/>
      <c r="RJG50" s="2245"/>
      <c r="RJH50" s="2245"/>
      <c r="RJI50" s="2245"/>
      <c r="RJJ50" s="2245"/>
      <c r="RJK50" s="2245"/>
      <c r="RJL50" s="2245"/>
      <c r="RJM50" s="2067"/>
      <c r="RJN50" s="2235"/>
      <c r="RJO50" s="2235"/>
      <c r="RJP50" s="2235"/>
      <c r="RJQ50" s="2235"/>
      <c r="RJR50" s="2069"/>
      <c r="RJS50" s="2069"/>
      <c r="RJT50" s="2069"/>
      <c r="RJU50" s="2067"/>
      <c r="RJV50" s="2181"/>
      <c r="RJW50" s="2236"/>
      <c r="RJX50" s="2237"/>
      <c r="RJY50" s="2238"/>
      <c r="RJZ50" s="2238"/>
      <c r="RKA50" s="2232"/>
      <c r="RKB50" s="2232"/>
      <c r="RKC50" s="2232"/>
      <c r="RKD50" s="2239"/>
      <c r="RKE50" s="2240"/>
      <c r="RKF50" s="2241"/>
      <c r="RKG50" s="2242"/>
      <c r="RKH50" s="2243"/>
      <c r="RKI50" s="2243"/>
      <c r="RKJ50" s="2244"/>
      <c r="RKK50" s="2181"/>
      <c r="RKL50" s="2181"/>
      <c r="RKM50" s="2181"/>
      <c r="RKN50" s="2181"/>
      <c r="RKO50" s="2245"/>
      <c r="RKP50" s="2245"/>
      <c r="RKQ50" s="2245"/>
      <c r="RKR50" s="2245"/>
      <c r="RKS50" s="2245"/>
      <c r="RKT50" s="2245"/>
      <c r="RKU50" s="2245"/>
      <c r="RKV50" s="2245"/>
      <c r="RKW50" s="2245"/>
      <c r="RKX50" s="2245"/>
      <c r="RKY50" s="2245"/>
      <c r="RKZ50" s="2245"/>
      <c r="RLA50" s="2067"/>
      <c r="RLB50" s="2235"/>
      <c r="RLC50" s="2235"/>
      <c r="RLD50" s="2235"/>
      <c r="RLE50" s="2235"/>
      <c r="RLF50" s="2069"/>
      <c r="RLG50" s="2069"/>
      <c r="RLH50" s="2069"/>
      <c r="RLI50" s="2067"/>
      <c r="RLJ50" s="2181"/>
      <c r="RLK50" s="2236"/>
      <c r="RLL50" s="2237"/>
      <c r="RLM50" s="2238"/>
      <c r="RLN50" s="2238"/>
      <c r="RLO50" s="2232"/>
      <c r="RLP50" s="2232"/>
      <c r="RLQ50" s="2232"/>
      <c r="RLR50" s="2239"/>
      <c r="RLS50" s="2240"/>
      <c r="RLT50" s="2241"/>
      <c r="RLU50" s="2242"/>
      <c r="RLV50" s="2243"/>
      <c r="RLW50" s="2243"/>
      <c r="RLX50" s="2244"/>
      <c r="RLY50" s="2181"/>
      <c r="RLZ50" s="2181"/>
      <c r="RMA50" s="2181"/>
      <c r="RMB50" s="2181"/>
      <c r="RMC50" s="2245"/>
      <c r="RMD50" s="2245"/>
      <c r="RME50" s="2245"/>
      <c r="RMF50" s="2245"/>
      <c r="RMG50" s="2245"/>
      <c r="RMH50" s="2245"/>
      <c r="RMI50" s="2245"/>
      <c r="RMJ50" s="2245"/>
      <c r="RMK50" s="2245"/>
      <c r="RML50" s="2245"/>
      <c r="RMM50" s="2245"/>
      <c r="RMN50" s="2245"/>
      <c r="RMO50" s="2067"/>
      <c r="RMP50" s="2235"/>
      <c r="RMQ50" s="2235"/>
      <c r="RMR50" s="2235"/>
      <c r="RMS50" s="2235"/>
      <c r="RMT50" s="2069"/>
      <c r="RMU50" s="2069"/>
      <c r="RMV50" s="2069"/>
      <c r="RMW50" s="2067"/>
      <c r="RMX50" s="2181"/>
      <c r="RMY50" s="2236"/>
      <c r="RMZ50" s="2237"/>
      <c r="RNA50" s="2238"/>
      <c r="RNB50" s="2238"/>
      <c r="RNC50" s="2232"/>
      <c r="RND50" s="2232"/>
      <c r="RNE50" s="2232"/>
      <c r="RNF50" s="2239"/>
      <c r="RNG50" s="2240"/>
      <c r="RNH50" s="2241"/>
      <c r="RNI50" s="2242"/>
      <c r="RNJ50" s="2243"/>
      <c r="RNK50" s="2243"/>
      <c r="RNL50" s="2244"/>
      <c r="RNM50" s="2181"/>
      <c r="RNN50" s="2181"/>
      <c r="RNO50" s="2181"/>
      <c r="RNP50" s="2181"/>
      <c r="RNQ50" s="2245"/>
      <c r="RNR50" s="2245"/>
      <c r="RNS50" s="2245"/>
      <c r="RNT50" s="2245"/>
      <c r="RNU50" s="2245"/>
      <c r="RNV50" s="2245"/>
      <c r="RNW50" s="2245"/>
      <c r="RNX50" s="2245"/>
      <c r="RNY50" s="2245"/>
      <c r="RNZ50" s="2245"/>
      <c r="ROA50" s="2245"/>
      <c r="ROB50" s="2245"/>
      <c r="ROC50" s="2067"/>
      <c r="ROD50" s="2235"/>
      <c r="ROE50" s="2235"/>
      <c r="ROF50" s="2235"/>
      <c r="ROG50" s="2235"/>
      <c r="ROH50" s="2069"/>
      <c r="ROI50" s="2069"/>
      <c r="ROJ50" s="2069"/>
      <c r="ROK50" s="2067"/>
      <c r="ROL50" s="2181"/>
      <c r="ROM50" s="2236"/>
      <c r="RON50" s="2237"/>
      <c r="ROO50" s="2238"/>
      <c r="ROP50" s="2238"/>
      <c r="ROQ50" s="2232"/>
      <c r="ROR50" s="2232"/>
      <c r="ROS50" s="2232"/>
      <c r="ROT50" s="2239"/>
      <c r="ROU50" s="2240"/>
      <c r="ROV50" s="2241"/>
      <c r="ROW50" s="2242"/>
      <c r="ROX50" s="2243"/>
      <c r="ROY50" s="2243"/>
      <c r="ROZ50" s="2244"/>
      <c r="RPA50" s="2181"/>
      <c r="RPB50" s="2181"/>
      <c r="RPC50" s="2181"/>
      <c r="RPD50" s="2181"/>
      <c r="RPE50" s="2245"/>
      <c r="RPF50" s="2245"/>
      <c r="RPG50" s="2245"/>
      <c r="RPH50" s="2245"/>
      <c r="RPI50" s="2245"/>
      <c r="RPJ50" s="2245"/>
      <c r="RPK50" s="2245"/>
      <c r="RPL50" s="2245"/>
      <c r="RPM50" s="2245"/>
      <c r="RPN50" s="2245"/>
      <c r="RPO50" s="2245"/>
      <c r="RPP50" s="2245"/>
      <c r="RPQ50" s="2067"/>
      <c r="RPR50" s="2235"/>
      <c r="RPS50" s="2235"/>
      <c r="RPT50" s="2235"/>
      <c r="RPU50" s="2235"/>
      <c r="RPV50" s="2069"/>
      <c r="RPW50" s="2069"/>
      <c r="RPX50" s="2069"/>
      <c r="RPY50" s="2067"/>
      <c r="RPZ50" s="2181"/>
      <c r="RQA50" s="2236"/>
      <c r="RQB50" s="2237"/>
      <c r="RQC50" s="2238"/>
      <c r="RQD50" s="2238"/>
      <c r="RQE50" s="2232"/>
      <c r="RQF50" s="2232"/>
      <c r="RQG50" s="2232"/>
      <c r="RQH50" s="2239"/>
      <c r="RQI50" s="2240"/>
      <c r="RQJ50" s="2241"/>
      <c r="RQK50" s="2242"/>
      <c r="RQL50" s="2243"/>
      <c r="RQM50" s="2243"/>
      <c r="RQN50" s="2244"/>
      <c r="RQO50" s="2181"/>
      <c r="RQP50" s="2181"/>
      <c r="RQQ50" s="2181"/>
      <c r="RQR50" s="2181"/>
      <c r="RQS50" s="2245"/>
      <c r="RQT50" s="2245"/>
      <c r="RQU50" s="2245"/>
      <c r="RQV50" s="2245"/>
      <c r="RQW50" s="2245"/>
      <c r="RQX50" s="2245"/>
      <c r="RQY50" s="2245"/>
      <c r="RQZ50" s="2245"/>
      <c r="RRA50" s="2245"/>
      <c r="RRB50" s="2245"/>
      <c r="RRC50" s="2245"/>
      <c r="RRD50" s="2245"/>
      <c r="RRE50" s="2067"/>
      <c r="RRF50" s="2235"/>
      <c r="RRG50" s="2235"/>
      <c r="RRH50" s="2235"/>
      <c r="RRI50" s="2235"/>
      <c r="RRJ50" s="2069"/>
      <c r="RRK50" s="2069"/>
      <c r="RRL50" s="2069"/>
      <c r="RRM50" s="2067"/>
      <c r="RRN50" s="2181"/>
      <c r="RRO50" s="2236"/>
      <c r="RRP50" s="2237"/>
      <c r="RRQ50" s="2238"/>
      <c r="RRR50" s="2238"/>
      <c r="RRS50" s="2232"/>
      <c r="RRT50" s="2232"/>
      <c r="RRU50" s="2232"/>
      <c r="RRV50" s="2239"/>
      <c r="RRW50" s="2240"/>
      <c r="RRX50" s="2241"/>
      <c r="RRY50" s="2242"/>
      <c r="RRZ50" s="2243"/>
      <c r="RSA50" s="2243"/>
      <c r="RSB50" s="2244"/>
      <c r="RSC50" s="2181"/>
      <c r="RSD50" s="2181"/>
      <c r="RSE50" s="2181"/>
      <c r="RSF50" s="2181"/>
      <c r="RSG50" s="2245"/>
      <c r="RSH50" s="2245"/>
      <c r="RSI50" s="2245"/>
      <c r="RSJ50" s="2245"/>
      <c r="RSK50" s="2245"/>
      <c r="RSL50" s="2245"/>
      <c r="RSM50" s="2245"/>
      <c r="RSN50" s="2245"/>
      <c r="RSO50" s="2245"/>
      <c r="RSP50" s="2245"/>
      <c r="RSQ50" s="2245"/>
      <c r="RSR50" s="2245"/>
      <c r="RSS50" s="2067"/>
      <c r="RST50" s="2235"/>
      <c r="RSU50" s="2235"/>
      <c r="RSV50" s="2235"/>
      <c r="RSW50" s="2235"/>
      <c r="RSX50" s="2069"/>
      <c r="RSY50" s="2069"/>
      <c r="RSZ50" s="2069"/>
      <c r="RTA50" s="2067"/>
      <c r="RTB50" s="2181"/>
      <c r="RTC50" s="2236"/>
      <c r="RTD50" s="2237"/>
      <c r="RTE50" s="2238"/>
      <c r="RTF50" s="2238"/>
      <c r="RTG50" s="2232"/>
      <c r="RTH50" s="2232"/>
      <c r="RTI50" s="2232"/>
      <c r="RTJ50" s="2239"/>
      <c r="RTK50" s="2240"/>
      <c r="RTL50" s="2241"/>
      <c r="RTM50" s="2242"/>
      <c r="RTN50" s="2243"/>
      <c r="RTO50" s="2243"/>
      <c r="RTP50" s="2244"/>
      <c r="RTQ50" s="2181"/>
      <c r="RTR50" s="2181"/>
      <c r="RTS50" s="2181"/>
      <c r="RTT50" s="2181"/>
      <c r="RTU50" s="2245"/>
      <c r="RTV50" s="2245"/>
      <c r="RTW50" s="2245"/>
      <c r="RTX50" s="2245"/>
      <c r="RTY50" s="2245"/>
      <c r="RTZ50" s="2245"/>
      <c r="RUA50" s="2245"/>
      <c r="RUB50" s="2245"/>
      <c r="RUC50" s="2245"/>
      <c r="RUD50" s="2245"/>
      <c r="RUE50" s="2245"/>
      <c r="RUF50" s="2245"/>
      <c r="RUG50" s="2067"/>
      <c r="RUH50" s="2235"/>
      <c r="RUI50" s="2235"/>
      <c r="RUJ50" s="2235"/>
      <c r="RUK50" s="2235"/>
      <c r="RUL50" s="2069"/>
      <c r="RUM50" s="2069"/>
      <c r="RUN50" s="2069"/>
      <c r="RUO50" s="2067"/>
      <c r="RUP50" s="2181"/>
      <c r="RUQ50" s="2236"/>
      <c r="RUR50" s="2237"/>
      <c r="RUS50" s="2238"/>
      <c r="RUT50" s="2238"/>
      <c r="RUU50" s="2232"/>
      <c r="RUV50" s="2232"/>
      <c r="RUW50" s="2232"/>
      <c r="RUX50" s="2239"/>
      <c r="RUY50" s="2240"/>
      <c r="RUZ50" s="2241"/>
      <c r="RVA50" s="2242"/>
      <c r="RVB50" s="2243"/>
      <c r="RVC50" s="2243"/>
      <c r="RVD50" s="2244"/>
      <c r="RVE50" s="2181"/>
      <c r="RVF50" s="2181"/>
      <c r="RVG50" s="2181"/>
      <c r="RVH50" s="2181"/>
      <c r="RVI50" s="2245"/>
      <c r="RVJ50" s="2245"/>
      <c r="RVK50" s="2245"/>
      <c r="RVL50" s="2245"/>
      <c r="RVM50" s="2245"/>
      <c r="RVN50" s="2245"/>
      <c r="RVO50" s="2245"/>
      <c r="RVP50" s="2245"/>
      <c r="RVQ50" s="2245"/>
      <c r="RVR50" s="2245"/>
      <c r="RVS50" s="2245"/>
      <c r="RVT50" s="2245"/>
      <c r="RVU50" s="2067"/>
      <c r="RVV50" s="2235"/>
      <c r="RVW50" s="2235"/>
      <c r="RVX50" s="2235"/>
      <c r="RVY50" s="2235"/>
      <c r="RVZ50" s="2069"/>
      <c r="RWA50" s="2069"/>
      <c r="RWB50" s="2069"/>
      <c r="RWC50" s="2067"/>
      <c r="RWD50" s="2181"/>
      <c r="RWE50" s="2236"/>
      <c r="RWF50" s="2237"/>
      <c r="RWG50" s="2238"/>
      <c r="RWH50" s="2238"/>
      <c r="RWI50" s="2232"/>
      <c r="RWJ50" s="2232"/>
      <c r="RWK50" s="2232"/>
      <c r="RWL50" s="2239"/>
      <c r="RWM50" s="2240"/>
      <c r="RWN50" s="2241"/>
      <c r="RWO50" s="2242"/>
      <c r="RWP50" s="2243"/>
      <c r="RWQ50" s="2243"/>
      <c r="RWR50" s="2244"/>
      <c r="RWS50" s="2181"/>
      <c r="RWT50" s="2181"/>
      <c r="RWU50" s="2181"/>
      <c r="RWV50" s="2181"/>
      <c r="RWW50" s="2245"/>
      <c r="RWX50" s="2245"/>
      <c r="RWY50" s="2245"/>
      <c r="RWZ50" s="2245"/>
      <c r="RXA50" s="2245"/>
      <c r="RXB50" s="2245"/>
      <c r="RXC50" s="2245"/>
      <c r="RXD50" s="2245"/>
      <c r="RXE50" s="2245"/>
      <c r="RXF50" s="2245"/>
      <c r="RXG50" s="2245"/>
      <c r="RXH50" s="2245"/>
      <c r="RXI50" s="2067"/>
      <c r="RXJ50" s="2235"/>
      <c r="RXK50" s="2235"/>
      <c r="RXL50" s="2235"/>
      <c r="RXM50" s="2235"/>
      <c r="RXN50" s="2069"/>
      <c r="RXO50" s="2069"/>
      <c r="RXP50" s="2069"/>
      <c r="RXQ50" s="2067"/>
      <c r="RXR50" s="2181"/>
      <c r="RXS50" s="2236"/>
      <c r="RXT50" s="2237"/>
      <c r="RXU50" s="2238"/>
      <c r="RXV50" s="2238"/>
      <c r="RXW50" s="2232"/>
      <c r="RXX50" s="2232"/>
      <c r="RXY50" s="2232"/>
      <c r="RXZ50" s="2239"/>
      <c r="RYA50" s="2240"/>
      <c r="RYB50" s="2241"/>
      <c r="RYC50" s="2242"/>
      <c r="RYD50" s="2243"/>
      <c r="RYE50" s="2243"/>
      <c r="RYF50" s="2244"/>
      <c r="RYG50" s="2181"/>
      <c r="RYH50" s="2181"/>
      <c r="RYI50" s="2181"/>
      <c r="RYJ50" s="2181"/>
      <c r="RYK50" s="2245"/>
      <c r="RYL50" s="2245"/>
      <c r="RYM50" s="2245"/>
      <c r="RYN50" s="2245"/>
      <c r="RYO50" s="2245"/>
      <c r="RYP50" s="2245"/>
      <c r="RYQ50" s="2245"/>
      <c r="RYR50" s="2245"/>
      <c r="RYS50" s="2245"/>
      <c r="RYT50" s="2245"/>
      <c r="RYU50" s="2245"/>
      <c r="RYV50" s="2245"/>
      <c r="RYW50" s="2067"/>
      <c r="RYX50" s="2235"/>
      <c r="RYY50" s="2235"/>
      <c r="RYZ50" s="2235"/>
      <c r="RZA50" s="2235"/>
      <c r="RZB50" s="2069"/>
      <c r="RZC50" s="2069"/>
      <c r="RZD50" s="2069"/>
      <c r="RZE50" s="2067"/>
      <c r="RZF50" s="2181"/>
      <c r="RZG50" s="2236"/>
      <c r="RZH50" s="2237"/>
      <c r="RZI50" s="2238"/>
      <c r="RZJ50" s="2238"/>
      <c r="RZK50" s="2232"/>
      <c r="RZL50" s="2232"/>
      <c r="RZM50" s="2232"/>
      <c r="RZN50" s="2239"/>
      <c r="RZO50" s="2240"/>
      <c r="RZP50" s="2241"/>
      <c r="RZQ50" s="2242"/>
      <c r="RZR50" s="2243"/>
      <c r="RZS50" s="2243"/>
      <c r="RZT50" s="2244"/>
      <c r="RZU50" s="2181"/>
      <c r="RZV50" s="2181"/>
      <c r="RZW50" s="2181"/>
      <c r="RZX50" s="2181"/>
      <c r="RZY50" s="2245"/>
      <c r="RZZ50" s="2245"/>
      <c r="SAA50" s="2245"/>
      <c r="SAB50" s="2245"/>
      <c r="SAC50" s="2245"/>
      <c r="SAD50" s="2245"/>
      <c r="SAE50" s="2245"/>
      <c r="SAF50" s="2245"/>
      <c r="SAG50" s="2245"/>
      <c r="SAH50" s="2245"/>
      <c r="SAI50" s="2245"/>
      <c r="SAJ50" s="2245"/>
      <c r="SAK50" s="2067"/>
      <c r="SAL50" s="2235"/>
      <c r="SAM50" s="2235"/>
      <c r="SAN50" s="2235"/>
      <c r="SAO50" s="2235"/>
      <c r="SAP50" s="2069"/>
      <c r="SAQ50" s="2069"/>
      <c r="SAR50" s="2069"/>
      <c r="SAS50" s="2067"/>
      <c r="SAT50" s="2181"/>
      <c r="SAU50" s="2236"/>
      <c r="SAV50" s="2237"/>
      <c r="SAW50" s="2238"/>
      <c r="SAX50" s="2238"/>
      <c r="SAY50" s="2232"/>
      <c r="SAZ50" s="2232"/>
      <c r="SBA50" s="2232"/>
      <c r="SBB50" s="2239"/>
      <c r="SBC50" s="2240"/>
      <c r="SBD50" s="2241"/>
      <c r="SBE50" s="2242"/>
      <c r="SBF50" s="2243"/>
      <c r="SBG50" s="2243"/>
      <c r="SBH50" s="2244"/>
      <c r="SBI50" s="2181"/>
      <c r="SBJ50" s="2181"/>
      <c r="SBK50" s="2181"/>
      <c r="SBL50" s="2181"/>
      <c r="SBM50" s="2245"/>
      <c r="SBN50" s="2245"/>
      <c r="SBO50" s="2245"/>
      <c r="SBP50" s="2245"/>
      <c r="SBQ50" s="2245"/>
      <c r="SBR50" s="2245"/>
      <c r="SBS50" s="2245"/>
      <c r="SBT50" s="2245"/>
      <c r="SBU50" s="2245"/>
      <c r="SBV50" s="2245"/>
      <c r="SBW50" s="2245"/>
      <c r="SBX50" s="2245"/>
      <c r="SBY50" s="2067"/>
      <c r="SBZ50" s="2235"/>
      <c r="SCA50" s="2235"/>
      <c r="SCB50" s="2235"/>
      <c r="SCC50" s="2235"/>
      <c r="SCD50" s="2069"/>
      <c r="SCE50" s="2069"/>
      <c r="SCF50" s="2069"/>
      <c r="SCG50" s="2067"/>
      <c r="SCH50" s="2181"/>
      <c r="SCI50" s="2236"/>
      <c r="SCJ50" s="2237"/>
      <c r="SCK50" s="2238"/>
      <c r="SCL50" s="2238"/>
      <c r="SCM50" s="2232"/>
      <c r="SCN50" s="2232"/>
      <c r="SCO50" s="2232"/>
      <c r="SCP50" s="2239"/>
      <c r="SCQ50" s="2240"/>
      <c r="SCR50" s="2241"/>
      <c r="SCS50" s="2242"/>
      <c r="SCT50" s="2243"/>
      <c r="SCU50" s="2243"/>
      <c r="SCV50" s="2244"/>
      <c r="SCW50" s="2181"/>
      <c r="SCX50" s="2181"/>
      <c r="SCY50" s="2181"/>
      <c r="SCZ50" s="2181"/>
      <c r="SDA50" s="2245"/>
      <c r="SDB50" s="2245"/>
      <c r="SDC50" s="2245"/>
      <c r="SDD50" s="2245"/>
      <c r="SDE50" s="2245"/>
      <c r="SDF50" s="2245"/>
      <c r="SDG50" s="2245"/>
      <c r="SDH50" s="2245"/>
      <c r="SDI50" s="2245"/>
      <c r="SDJ50" s="2245"/>
      <c r="SDK50" s="2245"/>
      <c r="SDL50" s="2245"/>
      <c r="SDM50" s="2067"/>
      <c r="SDN50" s="2235"/>
      <c r="SDO50" s="2235"/>
      <c r="SDP50" s="2235"/>
      <c r="SDQ50" s="2235"/>
      <c r="SDR50" s="2069"/>
      <c r="SDS50" s="2069"/>
      <c r="SDT50" s="2069"/>
      <c r="SDU50" s="2067"/>
      <c r="SDV50" s="2181"/>
      <c r="SDW50" s="2236"/>
      <c r="SDX50" s="2237"/>
      <c r="SDY50" s="2238"/>
      <c r="SDZ50" s="2238"/>
      <c r="SEA50" s="2232"/>
      <c r="SEB50" s="2232"/>
      <c r="SEC50" s="2232"/>
      <c r="SED50" s="2239"/>
      <c r="SEE50" s="2240"/>
      <c r="SEF50" s="2241"/>
      <c r="SEG50" s="2242"/>
      <c r="SEH50" s="2243"/>
      <c r="SEI50" s="2243"/>
      <c r="SEJ50" s="2244"/>
      <c r="SEK50" s="2181"/>
      <c r="SEL50" s="2181"/>
      <c r="SEM50" s="2181"/>
      <c r="SEN50" s="2181"/>
      <c r="SEO50" s="2245"/>
      <c r="SEP50" s="2245"/>
      <c r="SEQ50" s="2245"/>
      <c r="SER50" s="2245"/>
      <c r="SES50" s="2245"/>
      <c r="SET50" s="2245"/>
      <c r="SEU50" s="2245"/>
      <c r="SEV50" s="2245"/>
      <c r="SEW50" s="2245"/>
      <c r="SEX50" s="2245"/>
      <c r="SEY50" s="2245"/>
      <c r="SEZ50" s="2245"/>
      <c r="SFA50" s="2067"/>
      <c r="SFB50" s="2235"/>
      <c r="SFC50" s="2235"/>
      <c r="SFD50" s="2235"/>
      <c r="SFE50" s="2235"/>
      <c r="SFF50" s="2069"/>
      <c r="SFG50" s="2069"/>
      <c r="SFH50" s="2069"/>
      <c r="SFI50" s="2067"/>
      <c r="SFJ50" s="2181"/>
      <c r="SFK50" s="2236"/>
      <c r="SFL50" s="2237"/>
      <c r="SFM50" s="2238"/>
      <c r="SFN50" s="2238"/>
      <c r="SFO50" s="2232"/>
      <c r="SFP50" s="2232"/>
      <c r="SFQ50" s="2232"/>
      <c r="SFR50" s="2239"/>
      <c r="SFS50" s="2240"/>
      <c r="SFT50" s="2241"/>
      <c r="SFU50" s="2242"/>
      <c r="SFV50" s="2243"/>
      <c r="SFW50" s="2243"/>
      <c r="SFX50" s="2244"/>
      <c r="SFY50" s="2181"/>
      <c r="SFZ50" s="2181"/>
      <c r="SGA50" s="2181"/>
      <c r="SGB50" s="2181"/>
      <c r="SGC50" s="2245"/>
      <c r="SGD50" s="2245"/>
      <c r="SGE50" s="2245"/>
      <c r="SGF50" s="2245"/>
      <c r="SGG50" s="2245"/>
      <c r="SGH50" s="2245"/>
      <c r="SGI50" s="2245"/>
      <c r="SGJ50" s="2245"/>
      <c r="SGK50" s="2245"/>
      <c r="SGL50" s="2245"/>
      <c r="SGM50" s="2245"/>
      <c r="SGN50" s="2245"/>
      <c r="SGO50" s="2067"/>
      <c r="SGP50" s="2235"/>
      <c r="SGQ50" s="2235"/>
      <c r="SGR50" s="2235"/>
      <c r="SGS50" s="2235"/>
      <c r="SGT50" s="2069"/>
      <c r="SGU50" s="2069"/>
      <c r="SGV50" s="2069"/>
      <c r="SGW50" s="2067"/>
      <c r="SGX50" s="2181"/>
      <c r="SGY50" s="2236"/>
      <c r="SGZ50" s="2237"/>
      <c r="SHA50" s="2238"/>
      <c r="SHB50" s="2238"/>
      <c r="SHC50" s="2232"/>
      <c r="SHD50" s="2232"/>
      <c r="SHE50" s="2232"/>
      <c r="SHF50" s="2239"/>
      <c r="SHG50" s="2240"/>
      <c r="SHH50" s="2241"/>
      <c r="SHI50" s="2242"/>
      <c r="SHJ50" s="2243"/>
      <c r="SHK50" s="2243"/>
      <c r="SHL50" s="2244"/>
      <c r="SHM50" s="2181"/>
      <c r="SHN50" s="2181"/>
      <c r="SHO50" s="2181"/>
      <c r="SHP50" s="2181"/>
      <c r="SHQ50" s="2245"/>
      <c r="SHR50" s="2245"/>
      <c r="SHS50" s="2245"/>
      <c r="SHT50" s="2245"/>
      <c r="SHU50" s="2245"/>
      <c r="SHV50" s="2245"/>
      <c r="SHW50" s="2245"/>
      <c r="SHX50" s="2245"/>
      <c r="SHY50" s="2245"/>
      <c r="SHZ50" s="2245"/>
      <c r="SIA50" s="2245"/>
      <c r="SIB50" s="2245"/>
      <c r="SIC50" s="2067"/>
      <c r="SID50" s="2235"/>
      <c r="SIE50" s="2235"/>
      <c r="SIF50" s="2235"/>
      <c r="SIG50" s="2235"/>
      <c r="SIH50" s="2069"/>
      <c r="SII50" s="2069"/>
      <c r="SIJ50" s="2069"/>
      <c r="SIK50" s="2067"/>
      <c r="SIL50" s="2181"/>
      <c r="SIM50" s="2236"/>
      <c r="SIN50" s="2237"/>
      <c r="SIO50" s="2238"/>
      <c r="SIP50" s="2238"/>
      <c r="SIQ50" s="2232"/>
      <c r="SIR50" s="2232"/>
      <c r="SIS50" s="2232"/>
      <c r="SIT50" s="2239"/>
      <c r="SIU50" s="2240"/>
      <c r="SIV50" s="2241"/>
      <c r="SIW50" s="2242"/>
      <c r="SIX50" s="2243"/>
      <c r="SIY50" s="2243"/>
      <c r="SIZ50" s="2244"/>
      <c r="SJA50" s="2181"/>
      <c r="SJB50" s="2181"/>
      <c r="SJC50" s="2181"/>
      <c r="SJD50" s="2181"/>
      <c r="SJE50" s="2245"/>
      <c r="SJF50" s="2245"/>
      <c r="SJG50" s="2245"/>
      <c r="SJH50" s="2245"/>
      <c r="SJI50" s="2245"/>
      <c r="SJJ50" s="2245"/>
      <c r="SJK50" s="2245"/>
      <c r="SJL50" s="2245"/>
      <c r="SJM50" s="2245"/>
      <c r="SJN50" s="2245"/>
      <c r="SJO50" s="2245"/>
      <c r="SJP50" s="2245"/>
      <c r="SJQ50" s="2067"/>
      <c r="SJR50" s="2235"/>
      <c r="SJS50" s="2235"/>
      <c r="SJT50" s="2235"/>
      <c r="SJU50" s="2235"/>
      <c r="SJV50" s="2069"/>
      <c r="SJW50" s="2069"/>
      <c r="SJX50" s="2069"/>
      <c r="SJY50" s="2067"/>
      <c r="SJZ50" s="2181"/>
      <c r="SKA50" s="2236"/>
      <c r="SKB50" s="2237"/>
      <c r="SKC50" s="2238"/>
      <c r="SKD50" s="2238"/>
      <c r="SKE50" s="2232"/>
      <c r="SKF50" s="2232"/>
      <c r="SKG50" s="2232"/>
      <c r="SKH50" s="2239"/>
      <c r="SKI50" s="2240"/>
      <c r="SKJ50" s="2241"/>
      <c r="SKK50" s="2242"/>
      <c r="SKL50" s="2243"/>
      <c r="SKM50" s="2243"/>
      <c r="SKN50" s="2244"/>
      <c r="SKO50" s="2181"/>
      <c r="SKP50" s="2181"/>
      <c r="SKQ50" s="2181"/>
      <c r="SKR50" s="2181"/>
      <c r="SKS50" s="2245"/>
      <c r="SKT50" s="2245"/>
      <c r="SKU50" s="2245"/>
      <c r="SKV50" s="2245"/>
      <c r="SKW50" s="2245"/>
      <c r="SKX50" s="2245"/>
      <c r="SKY50" s="2245"/>
      <c r="SKZ50" s="2245"/>
      <c r="SLA50" s="2245"/>
      <c r="SLB50" s="2245"/>
      <c r="SLC50" s="2245"/>
      <c r="SLD50" s="2245"/>
      <c r="SLE50" s="2067"/>
      <c r="SLF50" s="2235"/>
      <c r="SLG50" s="2235"/>
      <c r="SLH50" s="2235"/>
      <c r="SLI50" s="2235"/>
      <c r="SLJ50" s="2069"/>
      <c r="SLK50" s="2069"/>
      <c r="SLL50" s="2069"/>
      <c r="SLM50" s="2067"/>
      <c r="SLN50" s="2181"/>
      <c r="SLO50" s="2236"/>
      <c r="SLP50" s="2237"/>
      <c r="SLQ50" s="2238"/>
      <c r="SLR50" s="2238"/>
      <c r="SLS50" s="2232"/>
      <c r="SLT50" s="2232"/>
      <c r="SLU50" s="2232"/>
      <c r="SLV50" s="2239"/>
      <c r="SLW50" s="2240"/>
      <c r="SLX50" s="2241"/>
      <c r="SLY50" s="2242"/>
      <c r="SLZ50" s="2243"/>
      <c r="SMA50" s="2243"/>
      <c r="SMB50" s="2244"/>
      <c r="SMC50" s="2181"/>
      <c r="SMD50" s="2181"/>
      <c r="SME50" s="2181"/>
      <c r="SMF50" s="2181"/>
      <c r="SMG50" s="2245"/>
      <c r="SMH50" s="2245"/>
      <c r="SMI50" s="2245"/>
      <c r="SMJ50" s="2245"/>
      <c r="SMK50" s="2245"/>
      <c r="SML50" s="2245"/>
      <c r="SMM50" s="2245"/>
      <c r="SMN50" s="2245"/>
      <c r="SMO50" s="2245"/>
      <c r="SMP50" s="2245"/>
      <c r="SMQ50" s="2245"/>
      <c r="SMR50" s="2245"/>
      <c r="SMS50" s="2067"/>
      <c r="SMT50" s="2235"/>
      <c r="SMU50" s="2235"/>
      <c r="SMV50" s="2235"/>
      <c r="SMW50" s="2235"/>
      <c r="SMX50" s="2069"/>
      <c r="SMY50" s="2069"/>
      <c r="SMZ50" s="2069"/>
      <c r="SNA50" s="2067"/>
      <c r="SNB50" s="2181"/>
      <c r="SNC50" s="2236"/>
      <c r="SND50" s="2237"/>
      <c r="SNE50" s="2238"/>
      <c r="SNF50" s="2238"/>
      <c r="SNG50" s="2232"/>
      <c r="SNH50" s="2232"/>
      <c r="SNI50" s="2232"/>
      <c r="SNJ50" s="2239"/>
      <c r="SNK50" s="2240"/>
      <c r="SNL50" s="2241"/>
      <c r="SNM50" s="2242"/>
      <c r="SNN50" s="2243"/>
      <c r="SNO50" s="2243"/>
      <c r="SNP50" s="2244"/>
      <c r="SNQ50" s="2181"/>
      <c r="SNR50" s="2181"/>
      <c r="SNS50" s="2181"/>
      <c r="SNT50" s="2181"/>
      <c r="SNU50" s="2245"/>
      <c r="SNV50" s="2245"/>
      <c r="SNW50" s="2245"/>
      <c r="SNX50" s="2245"/>
      <c r="SNY50" s="2245"/>
      <c r="SNZ50" s="2245"/>
      <c r="SOA50" s="2245"/>
      <c r="SOB50" s="2245"/>
      <c r="SOC50" s="2245"/>
      <c r="SOD50" s="2245"/>
      <c r="SOE50" s="2245"/>
      <c r="SOF50" s="2245"/>
      <c r="SOG50" s="2067"/>
      <c r="SOH50" s="2235"/>
      <c r="SOI50" s="2235"/>
      <c r="SOJ50" s="2235"/>
      <c r="SOK50" s="2235"/>
      <c r="SOL50" s="2069"/>
      <c r="SOM50" s="2069"/>
      <c r="SON50" s="2069"/>
      <c r="SOO50" s="2067"/>
      <c r="SOP50" s="2181"/>
      <c r="SOQ50" s="2236"/>
      <c r="SOR50" s="2237"/>
      <c r="SOS50" s="2238"/>
      <c r="SOT50" s="2238"/>
      <c r="SOU50" s="2232"/>
      <c r="SOV50" s="2232"/>
      <c r="SOW50" s="2232"/>
      <c r="SOX50" s="2239"/>
      <c r="SOY50" s="2240"/>
      <c r="SOZ50" s="2241"/>
      <c r="SPA50" s="2242"/>
      <c r="SPB50" s="2243"/>
      <c r="SPC50" s="2243"/>
      <c r="SPD50" s="2244"/>
      <c r="SPE50" s="2181"/>
      <c r="SPF50" s="2181"/>
      <c r="SPG50" s="2181"/>
      <c r="SPH50" s="2181"/>
      <c r="SPI50" s="2245"/>
      <c r="SPJ50" s="2245"/>
      <c r="SPK50" s="2245"/>
      <c r="SPL50" s="2245"/>
      <c r="SPM50" s="2245"/>
      <c r="SPN50" s="2245"/>
      <c r="SPO50" s="2245"/>
      <c r="SPP50" s="2245"/>
      <c r="SPQ50" s="2245"/>
      <c r="SPR50" s="2245"/>
      <c r="SPS50" s="2245"/>
      <c r="SPT50" s="2245"/>
      <c r="SPU50" s="2067"/>
      <c r="SPV50" s="2235"/>
      <c r="SPW50" s="2235"/>
      <c r="SPX50" s="2235"/>
      <c r="SPY50" s="2235"/>
      <c r="SPZ50" s="2069"/>
      <c r="SQA50" s="2069"/>
      <c r="SQB50" s="2069"/>
      <c r="SQC50" s="2067"/>
      <c r="SQD50" s="2181"/>
      <c r="SQE50" s="2236"/>
      <c r="SQF50" s="2237"/>
      <c r="SQG50" s="2238"/>
      <c r="SQH50" s="2238"/>
      <c r="SQI50" s="2232"/>
      <c r="SQJ50" s="2232"/>
      <c r="SQK50" s="2232"/>
      <c r="SQL50" s="2239"/>
      <c r="SQM50" s="2240"/>
      <c r="SQN50" s="2241"/>
      <c r="SQO50" s="2242"/>
      <c r="SQP50" s="2243"/>
      <c r="SQQ50" s="2243"/>
      <c r="SQR50" s="2244"/>
      <c r="SQS50" s="2181"/>
      <c r="SQT50" s="2181"/>
      <c r="SQU50" s="2181"/>
      <c r="SQV50" s="2181"/>
      <c r="SQW50" s="2245"/>
      <c r="SQX50" s="2245"/>
      <c r="SQY50" s="2245"/>
      <c r="SQZ50" s="2245"/>
      <c r="SRA50" s="2245"/>
      <c r="SRB50" s="2245"/>
      <c r="SRC50" s="2245"/>
      <c r="SRD50" s="2245"/>
      <c r="SRE50" s="2245"/>
      <c r="SRF50" s="2245"/>
      <c r="SRG50" s="2245"/>
      <c r="SRH50" s="2245"/>
      <c r="SRI50" s="2067"/>
      <c r="SRJ50" s="2235"/>
      <c r="SRK50" s="2235"/>
      <c r="SRL50" s="2235"/>
      <c r="SRM50" s="2235"/>
      <c r="SRN50" s="2069"/>
      <c r="SRO50" s="2069"/>
      <c r="SRP50" s="2069"/>
      <c r="SRQ50" s="2067"/>
      <c r="SRR50" s="2181"/>
      <c r="SRS50" s="2236"/>
      <c r="SRT50" s="2237"/>
      <c r="SRU50" s="2238"/>
      <c r="SRV50" s="2238"/>
      <c r="SRW50" s="2232"/>
      <c r="SRX50" s="2232"/>
      <c r="SRY50" s="2232"/>
      <c r="SRZ50" s="2239"/>
      <c r="SSA50" s="2240"/>
      <c r="SSB50" s="2241"/>
      <c r="SSC50" s="2242"/>
      <c r="SSD50" s="2243"/>
      <c r="SSE50" s="2243"/>
      <c r="SSF50" s="2244"/>
      <c r="SSG50" s="2181"/>
      <c r="SSH50" s="2181"/>
      <c r="SSI50" s="2181"/>
      <c r="SSJ50" s="2181"/>
      <c r="SSK50" s="2245"/>
      <c r="SSL50" s="2245"/>
      <c r="SSM50" s="2245"/>
      <c r="SSN50" s="2245"/>
      <c r="SSO50" s="2245"/>
      <c r="SSP50" s="2245"/>
      <c r="SSQ50" s="2245"/>
      <c r="SSR50" s="2245"/>
      <c r="SSS50" s="2245"/>
      <c r="SST50" s="2245"/>
      <c r="SSU50" s="2245"/>
      <c r="SSV50" s="2245"/>
      <c r="SSW50" s="2067"/>
      <c r="SSX50" s="2235"/>
      <c r="SSY50" s="2235"/>
      <c r="SSZ50" s="2235"/>
      <c r="STA50" s="2235"/>
      <c r="STB50" s="2069"/>
      <c r="STC50" s="2069"/>
      <c r="STD50" s="2069"/>
      <c r="STE50" s="2067"/>
      <c r="STF50" s="2181"/>
      <c r="STG50" s="2236"/>
      <c r="STH50" s="2237"/>
      <c r="STI50" s="2238"/>
      <c r="STJ50" s="2238"/>
      <c r="STK50" s="2232"/>
      <c r="STL50" s="2232"/>
      <c r="STM50" s="2232"/>
      <c r="STN50" s="2239"/>
      <c r="STO50" s="2240"/>
      <c r="STP50" s="2241"/>
      <c r="STQ50" s="2242"/>
      <c r="STR50" s="2243"/>
      <c r="STS50" s="2243"/>
      <c r="STT50" s="2244"/>
      <c r="STU50" s="2181"/>
      <c r="STV50" s="2181"/>
      <c r="STW50" s="2181"/>
      <c r="STX50" s="2181"/>
      <c r="STY50" s="2245"/>
      <c r="STZ50" s="2245"/>
      <c r="SUA50" s="2245"/>
      <c r="SUB50" s="2245"/>
      <c r="SUC50" s="2245"/>
      <c r="SUD50" s="2245"/>
      <c r="SUE50" s="2245"/>
      <c r="SUF50" s="2245"/>
      <c r="SUG50" s="2245"/>
      <c r="SUH50" s="2245"/>
      <c r="SUI50" s="2245"/>
      <c r="SUJ50" s="2245"/>
      <c r="SUK50" s="2067"/>
      <c r="SUL50" s="2235"/>
      <c r="SUM50" s="2235"/>
      <c r="SUN50" s="2235"/>
      <c r="SUO50" s="2235"/>
      <c r="SUP50" s="2069"/>
      <c r="SUQ50" s="2069"/>
      <c r="SUR50" s="2069"/>
      <c r="SUS50" s="2067"/>
      <c r="SUT50" s="2181"/>
      <c r="SUU50" s="2236"/>
      <c r="SUV50" s="2237"/>
      <c r="SUW50" s="2238"/>
      <c r="SUX50" s="2238"/>
      <c r="SUY50" s="2232"/>
      <c r="SUZ50" s="2232"/>
      <c r="SVA50" s="2232"/>
      <c r="SVB50" s="2239"/>
      <c r="SVC50" s="2240"/>
      <c r="SVD50" s="2241"/>
      <c r="SVE50" s="2242"/>
      <c r="SVF50" s="2243"/>
      <c r="SVG50" s="2243"/>
      <c r="SVH50" s="2244"/>
      <c r="SVI50" s="2181"/>
      <c r="SVJ50" s="2181"/>
      <c r="SVK50" s="2181"/>
      <c r="SVL50" s="2181"/>
      <c r="SVM50" s="2245"/>
      <c r="SVN50" s="2245"/>
      <c r="SVO50" s="2245"/>
      <c r="SVP50" s="2245"/>
      <c r="SVQ50" s="2245"/>
      <c r="SVR50" s="2245"/>
      <c r="SVS50" s="2245"/>
      <c r="SVT50" s="2245"/>
      <c r="SVU50" s="2245"/>
      <c r="SVV50" s="2245"/>
      <c r="SVW50" s="2245"/>
      <c r="SVX50" s="2245"/>
      <c r="SVY50" s="2067"/>
      <c r="SVZ50" s="2235"/>
      <c r="SWA50" s="2235"/>
      <c r="SWB50" s="2235"/>
      <c r="SWC50" s="2235"/>
      <c r="SWD50" s="2069"/>
      <c r="SWE50" s="2069"/>
      <c r="SWF50" s="2069"/>
      <c r="SWG50" s="2067"/>
      <c r="SWH50" s="2181"/>
      <c r="SWI50" s="2236"/>
      <c r="SWJ50" s="2237"/>
      <c r="SWK50" s="2238"/>
      <c r="SWL50" s="2238"/>
      <c r="SWM50" s="2232"/>
      <c r="SWN50" s="2232"/>
      <c r="SWO50" s="2232"/>
      <c r="SWP50" s="2239"/>
      <c r="SWQ50" s="2240"/>
      <c r="SWR50" s="2241"/>
      <c r="SWS50" s="2242"/>
      <c r="SWT50" s="2243"/>
      <c r="SWU50" s="2243"/>
      <c r="SWV50" s="2244"/>
      <c r="SWW50" s="2181"/>
      <c r="SWX50" s="2181"/>
      <c r="SWY50" s="2181"/>
      <c r="SWZ50" s="2181"/>
      <c r="SXA50" s="2245"/>
      <c r="SXB50" s="2245"/>
      <c r="SXC50" s="2245"/>
      <c r="SXD50" s="2245"/>
      <c r="SXE50" s="2245"/>
      <c r="SXF50" s="2245"/>
      <c r="SXG50" s="2245"/>
      <c r="SXH50" s="2245"/>
      <c r="SXI50" s="2245"/>
      <c r="SXJ50" s="2245"/>
      <c r="SXK50" s="2245"/>
      <c r="SXL50" s="2245"/>
      <c r="SXM50" s="2067"/>
      <c r="SXN50" s="2235"/>
      <c r="SXO50" s="2235"/>
      <c r="SXP50" s="2235"/>
      <c r="SXQ50" s="2235"/>
      <c r="SXR50" s="2069"/>
      <c r="SXS50" s="2069"/>
      <c r="SXT50" s="2069"/>
      <c r="SXU50" s="2067"/>
      <c r="SXV50" s="2181"/>
      <c r="SXW50" s="2236"/>
      <c r="SXX50" s="2237"/>
      <c r="SXY50" s="2238"/>
      <c r="SXZ50" s="2238"/>
      <c r="SYA50" s="2232"/>
      <c r="SYB50" s="2232"/>
      <c r="SYC50" s="2232"/>
      <c r="SYD50" s="2239"/>
      <c r="SYE50" s="2240"/>
      <c r="SYF50" s="2241"/>
      <c r="SYG50" s="2242"/>
      <c r="SYH50" s="2243"/>
      <c r="SYI50" s="2243"/>
      <c r="SYJ50" s="2244"/>
      <c r="SYK50" s="2181"/>
      <c r="SYL50" s="2181"/>
      <c r="SYM50" s="2181"/>
      <c r="SYN50" s="2181"/>
      <c r="SYO50" s="2245"/>
      <c r="SYP50" s="2245"/>
      <c r="SYQ50" s="2245"/>
      <c r="SYR50" s="2245"/>
      <c r="SYS50" s="2245"/>
      <c r="SYT50" s="2245"/>
      <c r="SYU50" s="2245"/>
      <c r="SYV50" s="2245"/>
      <c r="SYW50" s="2245"/>
      <c r="SYX50" s="2245"/>
      <c r="SYY50" s="2245"/>
      <c r="SYZ50" s="2245"/>
      <c r="SZA50" s="2067"/>
      <c r="SZB50" s="2235"/>
      <c r="SZC50" s="2235"/>
      <c r="SZD50" s="2235"/>
      <c r="SZE50" s="2235"/>
      <c r="SZF50" s="2069"/>
      <c r="SZG50" s="2069"/>
      <c r="SZH50" s="2069"/>
      <c r="SZI50" s="2067"/>
      <c r="SZJ50" s="2181"/>
      <c r="SZK50" s="2236"/>
      <c r="SZL50" s="2237"/>
      <c r="SZM50" s="2238"/>
      <c r="SZN50" s="2238"/>
      <c r="SZO50" s="2232"/>
      <c r="SZP50" s="2232"/>
      <c r="SZQ50" s="2232"/>
      <c r="SZR50" s="2239"/>
      <c r="SZS50" s="2240"/>
      <c r="SZT50" s="2241"/>
      <c r="SZU50" s="2242"/>
      <c r="SZV50" s="2243"/>
      <c r="SZW50" s="2243"/>
      <c r="SZX50" s="2244"/>
      <c r="SZY50" s="2181"/>
      <c r="SZZ50" s="2181"/>
      <c r="TAA50" s="2181"/>
      <c r="TAB50" s="2181"/>
      <c r="TAC50" s="2245"/>
      <c r="TAD50" s="2245"/>
      <c r="TAE50" s="2245"/>
      <c r="TAF50" s="2245"/>
      <c r="TAG50" s="2245"/>
      <c r="TAH50" s="2245"/>
      <c r="TAI50" s="2245"/>
      <c r="TAJ50" s="2245"/>
      <c r="TAK50" s="2245"/>
      <c r="TAL50" s="2245"/>
      <c r="TAM50" s="2245"/>
      <c r="TAN50" s="2245"/>
      <c r="TAO50" s="2067"/>
      <c r="TAP50" s="2235"/>
      <c r="TAQ50" s="2235"/>
      <c r="TAR50" s="2235"/>
      <c r="TAS50" s="2235"/>
      <c r="TAT50" s="2069"/>
      <c r="TAU50" s="2069"/>
      <c r="TAV50" s="2069"/>
      <c r="TAW50" s="2067"/>
      <c r="TAX50" s="2181"/>
      <c r="TAY50" s="2236"/>
      <c r="TAZ50" s="2237"/>
      <c r="TBA50" s="2238"/>
      <c r="TBB50" s="2238"/>
      <c r="TBC50" s="2232"/>
      <c r="TBD50" s="2232"/>
      <c r="TBE50" s="2232"/>
      <c r="TBF50" s="2239"/>
      <c r="TBG50" s="2240"/>
      <c r="TBH50" s="2241"/>
      <c r="TBI50" s="2242"/>
      <c r="TBJ50" s="2243"/>
      <c r="TBK50" s="2243"/>
      <c r="TBL50" s="2244"/>
      <c r="TBM50" s="2181"/>
      <c r="TBN50" s="2181"/>
      <c r="TBO50" s="2181"/>
      <c r="TBP50" s="2181"/>
      <c r="TBQ50" s="2245"/>
      <c r="TBR50" s="2245"/>
      <c r="TBS50" s="2245"/>
      <c r="TBT50" s="2245"/>
      <c r="TBU50" s="2245"/>
      <c r="TBV50" s="2245"/>
      <c r="TBW50" s="2245"/>
      <c r="TBX50" s="2245"/>
      <c r="TBY50" s="2245"/>
      <c r="TBZ50" s="2245"/>
      <c r="TCA50" s="2245"/>
      <c r="TCB50" s="2245"/>
      <c r="TCC50" s="2067"/>
      <c r="TCD50" s="2235"/>
      <c r="TCE50" s="2235"/>
      <c r="TCF50" s="2235"/>
      <c r="TCG50" s="2235"/>
      <c r="TCH50" s="2069"/>
      <c r="TCI50" s="2069"/>
      <c r="TCJ50" s="2069"/>
      <c r="TCK50" s="2067"/>
      <c r="TCL50" s="2181"/>
      <c r="TCM50" s="2236"/>
      <c r="TCN50" s="2237"/>
      <c r="TCO50" s="2238"/>
      <c r="TCP50" s="2238"/>
      <c r="TCQ50" s="2232"/>
      <c r="TCR50" s="2232"/>
      <c r="TCS50" s="2232"/>
      <c r="TCT50" s="2239"/>
      <c r="TCU50" s="2240"/>
      <c r="TCV50" s="2241"/>
      <c r="TCW50" s="2242"/>
      <c r="TCX50" s="2243"/>
      <c r="TCY50" s="2243"/>
      <c r="TCZ50" s="2244"/>
      <c r="TDA50" s="2181"/>
      <c r="TDB50" s="2181"/>
      <c r="TDC50" s="2181"/>
      <c r="TDD50" s="2181"/>
      <c r="TDE50" s="2245"/>
      <c r="TDF50" s="2245"/>
      <c r="TDG50" s="2245"/>
      <c r="TDH50" s="2245"/>
      <c r="TDI50" s="2245"/>
      <c r="TDJ50" s="2245"/>
      <c r="TDK50" s="2245"/>
      <c r="TDL50" s="2245"/>
      <c r="TDM50" s="2245"/>
      <c r="TDN50" s="2245"/>
      <c r="TDO50" s="2245"/>
      <c r="TDP50" s="2245"/>
      <c r="TDQ50" s="2067"/>
      <c r="TDR50" s="2235"/>
      <c r="TDS50" s="2235"/>
      <c r="TDT50" s="2235"/>
      <c r="TDU50" s="2235"/>
      <c r="TDV50" s="2069"/>
      <c r="TDW50" s="2069"/>
      <c r="TDX50" s="2069"/>
      <c r="TDY50" s="2067"/>
      <c r="TDZ50" s="2181"/>
      <c r="TEA50" s="2236"/>
      <c r="TEB50" s="2237"/>
      <c r="TEC50" s="2238"/>
      <c r="TED50" s="2238"/>
      <c r="TEE50" s="2232"/>
      <c r="TEF50" s="2232"/>
      <c r="TEG50" s="2232"/>
      <c r="TEH50" s="2239"/>
      <c r="TEI50" s="2240"/>
      <c r="TEJ50" s="2241"/>
      <c r="TEK50" s="2242"/>
      <c r="TEL50" s="2243"/>
      <c r="TEM50" s="2243"/>
      <c r="TEN50" s="2244"/>
      <c r="TEO50" s="2181"/>
      <c r="TEP50" s="2181"/>
      <c r="TEQ50" s="2181"/>
      <c r="TER50" s="2181"/>
      <c r="TES50" s="2245"/>
      <c r="TET50" s="2245"/>
      <c r="TEU50" s="2245"/>
      <c r="TEV50" s="2245"/>
      <c r="TEW50" s="2245"/>
      <c r="TEX50" s="2245"/>
      <c r="TEY50" s="2245"/>
      <c r="TEZ50" s="2245"/>
      <c r="TFA50" s="2245"/>
      <c r="TFB50" s="2245"/>
      <c r="TFC50" s="2245"/>
      <c r="TFD50" s="2245"/>
      <c r="TFE50" s="2067"/>
      <c r="TFF50" s="2235"/>
      <c r="TFG50" s="2235"/>
      <c r="TFH50" s="2235"/>
      <c r="TFI50" s="2235"/>
      <c r="TFJ50" s="2069"/>
      <c r="TFK50" s="2069"/>
      <c r="TFL50" s="2069"/>
      <c r="TFM50" s="2067"/>
      <c r="TFN50" s="2181"/>
      <c r="TFO50" s="2236"/>
      <c r="TFP50" s="2237"/>
      <c r="TFQ50" s="2238"/>
      <c r="TFR50" s="2238"/>
      <c r="TFS50" s="2232"/>
      <c r="TFT50" s="2232"/>
      <c r="TFU50" s="2232"/>
      <c r="TFV50" s="2239"/>
      <c r="TFW50" s="2240"/>
      <c r="TFX50" s="2241"/>
      <c r="TFY50" s="2242"/>
      <c r="TFZ50" s="2243"/>
      <c r="TGA50" s="2243"/>
      <c r="TGB50" s="2244"/>
      <c r="TGC50" s="2181"/>
      <c r="TGD50" s="2181"/>
      <c r="TGE50" s="2181"/>
      <c r="TGF50" s="2181"/>
      <c r="TGG50" s="2245"/>
      <c r="TGH50" s="2245"/>
      <c r="TGI50" s="2245"/>
      <c r="TGJ50" s="2245"/>
      <c r="TGK50" s="2245"/>
      <c r="TGL50" s="2245"/>
      <c r="TGM50" s="2245"/>
      <c r="TGN50" s="2245"/>
      <c r="TGO50" s="2245"/>
      <c r="TGP50" s="2245"/>
      <c r="TGQ50" s="2245"/>
      <c r="TGR50" s="2245"/>
      <c r="TGS50" s="2067"/>
      <c r="TGT50" s="2235"/>
      <c r="TGU50" s="2235"/>
      <c r="TGV50" s="2235"/>
      <c r="TGW50" s="2235"/>
      <c r="TGX50" s="2069"/>
      <c r="TGY50" s="2069"/>
      <c r="TGZ50" s="2069"/>
      <c r="THA50" s="2067"/>
      <c r="THB50" s="2181"/>
      <c r="THC50" s="2236"/>
      <c r="THD50" s="2237"/>
      <c r="THE50" s="2238"/>
      <c r="THF50" s="2238"/>
      <c r="THG50" s="2232"/>
      <c r="THH50" s="2232"/>
      <c r="THI50" s="2232"/>
      <c r="THJ50" s="2239"/>
      <c r="THK50" s="2240"/>
      <c r="THL50" s="2241"/>
      <c r="THM50" s="2242"/>
      <c r="THN50" s="2243"/>
      <c r="THO50" s="2243"/>
      <c r="THP50" s="2244"/>
      <c r="THQ50" s="2181"/>
      <c r="THR50" s="2181"/>
      <c r="THS50" s="2181"/>
      <c r="THT50" s="2181"/>
      <c r="THU50" s="2245"/>
      <c r="THV50" s="2245"/>
      <c r="THW50" s="2245"/>
      <c r="THX50" s="2245"/>
      <c r="THY50" s="2245"/>
      <c r="THZ50" s="2245"/>
      <c r="TIA50" s="2245"/>
      <c r="TIB50" s="2245"/>
      <c r="TIC50" s="2245"/>
      <c r="TID50" s="2245"/>
      <c r="TIE50" s="2245"/>
      <c r="TIF50" s="2245"/>
      <c r="TIG50" s="2067"/>
      <c r="TIH50" s="2235"/>
      <c r="TII50" s="2235"/>
      <c r="TIJ50" s="2235"/>
      <c r="TIK50" s="2235"/>
      <c r="TIL50" s="2069"/>
      <c r="TIM50" s="2069"/>
      <c r="TIN50" s="2069"/>
      <c r="TIO50" s="2067"/>
      <c r="TIP50" s="2181"/>
      <c r="TIQ50" s="2236"/>
      <c r="TIR50" s="2237"/>
      <c r="TIS50" s="2238"/>
      <c r="TIT50" s="2238"/>
      <c r="TIU50" s="2232"/>
      <c r="TIV50" s="2232"/>
      <c r="TIW50" s="2232"/>
      <c r="TIX50" s="2239"/>
      <c r="TIY50" s="2240"/>
      <c r="TIZ50" s="2241"/>
      <c r="TJA50" s="2242"/>
      <c r="TJB50" s="2243"/>
      <c r="TJC50" s="2243"/>
      <c r="TJD50" s="2244"/>
      <c r="TJE50" s="2181"/>
      <c r="TJF50" s="2181"/>
      <c r="TJG50" s="2181"/>
      <c r="TJH50" s="2181"/>
      <c r="TJI50" s="2245"/>
      <c r="TJJ50" s="2245"/>
      <c r="TJK50" s="2245"/>
      <c r="TJL50" s="2245"/>
      <c r="TJM50" s="2245"/>
      <c r="TJN50" s="2245"/>
      <c r="TJO50" s="2245"/>
      <c r="TJP50" s="2245"/>
      <c r="TJQ50" s="2245"/>
      <c r="TJR50" s="2245"/>
      <c r="TJS50" s="2245"/>
      <c r="TJT50" s="2245"/>
      <c r="TJU50" s="2067"/>
      <c r="TJV50" s="2235"/>
      <c r="TJW50" s="2235"/>
      <c r="TJX50" s="2235"/>
      <c r="TJY50" s="2235"/>
      <c r="TJZ50" s="2069"/>
      <c r="TKA50" s="2069"/>
      <c r="TKB50" s="2069"/>
      <c r="TKC50" s="2067"/>
      <c r="TKD50" s="2181"/>
      <c r="TKE50" s="2236"/>
      <c r="TKF50" s="2237"/>
      <c r="TKG50" s="2238"/>
      <c r="TKH50" s="2238"/>
      <c r="TKI50" s="2232"/>
      <c r="TKJ50" s="2232"/>
      <c r="TKK50" s="2232"/>
      <c r="TKL50" s="2239"/>
      <c r="TKM50" s="2240"/>
      <c r="TKN50" s="2241"/>
      <c r="TKO50" s="2242"/>
      <c r="TKP50" s="2243"/>
      <c r="TKQ50" s="2243"/>
      <c r="TKR50" s="2244"/>
      <c r="TKS50" s="2181"/>
      <c r="TKT50" s="2181"/>
      <c r="TKU50" s="2181"/>
      <c r="TKV50" s="2181"/>
      <c r="TKW50" s="2245"/>
      <c r="TKX50" s="2245"/>
      <c r="TKY50" s="2245"/>
      <c r="TKZ50" s="2245"/>
      <c r="TLA50" s="2245"/>
      <c r="TLB50" s="2245"/>
      <c r="TLC50" s="2245"/>
      <c r="TLD50" s="2245"/>
      <c r="TLE50" s="2245"/>
      <c r="TLF50" s="2245"/>
      <c r="TLG50" s="2245"/>
      <c r="TLH50" s="2245"/>
      <c r="TLI50" s="2067"/>
      <c r="TLJ50" s="2235"/>
      <c r="TLK50" s="2235"/>
      <c r="TLL50" s="2235"/>
      <c r="TLM50" s="2235"/>
      <c r="TLN50" s="2069"/>
      <c r="TLO50" s="2069"/>
      <c r="TLP50" s="2069"/>
      <c r="TLQ50" s="2067"/>
      <c r="TLR50" s="2181"/>
      <c r="TLS50" s="2236"/>
      <c r="TLT50" s="2237"/>
      <c r="TLU50" s="2238"/>
      <c r="TLV50" s="2238"/>
      <c r="TLW50" s="2232"/>
      <c r="TLX50" s="2232"/>
      <c r="TLY50" s="2232"/>
      <c r="TLZ50" s="2239"/>
      <c r="TMA50" s="2240"/>
      <c r="TMB50" s="2241"/>
      <c r="TMC50" s="2242"/>
      <c r="TMD50" s="2243"/>
      <c r="TME50" s="2243"/>
      <c r="TMF50" s="2244"/>
      <c r="TMG50" s="2181"/>
      <c r="TMH50" s="2181"/>
      <c r="TMI50" s="2181"/>
      <c r="TMJ50" s="2181"/>
      <c r="TMK50" s="2245"/>
      <c r="TML50" s="2245"/>
      <c r="TMM50" s="2245"/>
      <c r="TMN50" s="2245"/>
      <c r="TMO50" s="2245"/>
      <c r="TMP50" s="2245"/>
      <c r="TMQ50" s="2245"/>
      <c r="TMR50" s="2245"/>
      <c r="TMS50" s="2245"/>
      <c r="TMT50" s="2245"/>
      <c r="TMU50" s="2245"/>
      <c r="TMV50" s="2245"/>
      <c r="TMW50" s="2067"/>
      <c r="TMX50" s="2235"/>
      <c r="TMY50" s="2235"/>
      <c r="TMZ50" s="2235"/>
      <c r="TNA50" s="2235"/>
      <c r="TNB50" s="2069"/>
      <c r="TNC50" s="2069"/>
      <c r="TND50" s="2069"/>
      <c r="TNE50" s="2067"/>
      <c r="TNF50" s="2181"/>
      <c r="TNG50" s="2236"/>
      <c r="TNH50" s="2237"/>
      <c r="TNI50" s="2238"/>
      <c r="TNJ50" s="2238"/>
      <c r="TNK50" s="2232"/>
      <c r="TNL50" s="2232"/>
      <c r="TNM50" s="2232"/>
      <c r="TNN50" s="2239"/>
      <c r="TNO50" s="2240"/>
      <c r="TNP50" s="2241"/>
      <c r="TNQ50" s="2242"/>
      <c r="TNR50" s="2243"/>
      <c r="TNS50" s="2243"/>
      <c r="TNT50" s="2244"/>
      <c r="TNU50" s="2181"/>
      <c r="TNV50" s="2181"/>
      <c r="TNW50" s="2181"/>
      <c r="TNX50" s="2181"/>
      <c r="TNY50" s="2245"/>
      <c r="TNZ50" s="2245"/>
      <c r="TOA50" s="2245"/>
      <c r="TOB50" s="2245"/>
      <c r="TOC50" s="2245"/>
      <c r="TOD50" s="2245"/>
      <c r="TOE50" s="2245"/>
      <c r="TOF50" s="2245"/>
      <c r="TOG50" s="2245"/>
      <c r="TOH50" s="2245"/>
      <c r="TOI50" s="2245"/>
      <c r="TOJ50" s="2245"/>
      <c r="TOK50" s="2067"/>
      <c r="TOL50" s="2235"/>
      <c r="TOM50" s="2235"/>
      <c r="TON50" s="2235"/>
      <c r="TOO50" s="2235"/>
      <c r="TOP50" s="2069"/>
      <c r="TOQ50" s="2069"/>
      <c r="TOR50" s="2069"/>
      <c r="TOS50" s="2067"/>
      <c r="TOT50" s="2181"/>
      <c r="TOU50" s="2236"/>
      <c r="TOV50" s="2237"/>
      <c r="TOW50" s="2238"/>
      <c r="TOX50" s="2238"/>
      <c r="TOY50" s="2232"/>
      <c r="TOZ50" s="2232"/>
      <c r="TPA50" s="2232"/>
      <c r="TPB50" s="2239"/>
      <c r="TPC50" s="2240"/>
      <c r="TPD50" s="2241"/>
      <c r="TPE50" s="2242"/>
      <c r="TPF50" s="2243"/>
      <c r="TPG50" s="2243"/>
      <c r="TPH50" s="2244"/>
      <c r="TPI50" s="2181"/>
      <c r="TPJ50" s="2181"/>
      <c r="TPK50" s="2181"/>
      <c r="TPL50" s="2181"/>
      <c r="TPM50" s="2245"/>
      <c r="TPN50" s="2245"/>
      <c r="TPO50" s="2245"/>
      <c r="TPP50" s="2245"/>
      <c r="TPQ50" s="2245"/>
      <c r="TPR50" s="2245"/>
      <c r="TPS50" s="2245"/>
      <c r="TPT50" s="2245"/>
      <c r="TPU50" s="2245"/>
      <c r="TPV50" s="2245"/>
      <c r="TPW50" s="2245"/>
      <c r="TPX50" s="2245"/>
      <c r="TPY50" s="2067"/>
      <c r="TPZ50" s="2235"/>
      <c r="TQA50" s="2235"/>
      <c r="TQB50" s="2235"/>
      <c r="TQC50" s="2235"/>
      <c r="TQD50" s="2069"/>
      <c r="TQE50" s="2069"/>
      <c r="TQF50" s="2069"/>
      <c r="TQG50" s="2067"/>
      <c r="TQH50" s="2181"/>
      <c r="TQI50" s="2236"/>
      <c r="TQJ50" s="2237"/>
      <c r="TQK50" s="2238"/>
      <c r="TQL50" s="2238"/>
      <c r="TQM50" s="2232"/>
      <c r="TQN50" s="2232"/>
      <c r="TQO50" s="2232"/>
      <c r="TQP50" s="2239"/>
      <c r="TQQ50" s="2240"/>
      <c r="TQR50" s="2241"/>
      <c r="TQS50" s="2242"/>
      <c r="TQT50" s="2243"/>
      <c r="TQU50" s="2243"/>
      <c r="TQV50" s="2244"/>
      <c r="TQW50" s="2181"/>
      <c r="TQX50" s="2181"/>
      <c r="TQY50" s="2181"/>
      <c r="TQZ50" s="2181"/>
      <c r="TRA50" s="2245"/>
      <c r="TRB50" s="2245"/>
      <c r="TRC50" s="2245"/>
      <c r="TRD50" s="2245"/>
      <c r="TRE50" s="2245"/>
      <c r="TRF50" s="2245"/>
      <c r="TRG50" s="2245"/>
      <c r="TRH50" s="2245"/>
      <c r="TRI50" s="2245"/>
      <c r="TRJ50" s="2245"/>
      <c r="TRK50" s="2245"/>
      <c r="TRL50" s="2245"/>
      <c r="TRM50" s="2067"/>
      <c r="TRN50" s="2235"/>
      <c r="TRO50" s="2235"/>
      <c r="TRP50" s="2235"/>
      <c r="TRQ50" s="2235"/>
      <c r="TRR50" s="2069"/>
      <c r="TRS50" s="2069"/>
      <c r="TRT50" s="2069"/>
      <c r="TRU50" s="2067"/>
      <c r="TRV50" s="2181"/>
      <c r="TRW50" s="2236"/>
      <c r="TRX50" s="2237"/>
      <c r="TRY50" s="2238"/>
      <c r="TRZ50" s="2238"/>
      <c r="TSA50" s="2232"/>
      <c r="TSB50" s="2232"/>
      <c r="TSC50" s="2232"/>
      <c r="TSD50" s="2239"/>
      <c r="TSE50" s="2240"/>
      <c r="TSF50" s="2241"/>
      <c r="TSG50" s="2242"/>
      <c r="TSH50" s="2243"/>
      <c r="TSI50" s="2243"/>
      <c r="TSJ50" s="2244"/>
      <c r="TSK50" s="2181"/>
      <c r="TSL50" s="2181"/>
      <c r="TSM50" s="2181"/>
      <c r="TSN50" s="2181"/>
      <c r="TSO50" s="2245"/>
      <c r="TSP50" s="2245"/>
      <c r="TSQ50" s="2245"/>
      <c r="TSR50" s="2245"/>
      <c r="TSS50" s="2245"/>
      <c r="TST50" s="2245"/>
      <c r="TSU50" s="2245"/>
      <c r="TSV50" s="2245"/>
      <c r="TSW50" s="2245"/>
      <c r="TSX50" s="2245"/>
      <c r="TSY50" s="2245"/>
      <c r="TSZ50" s="2245"/>
      <c r="TTA50" s="2067"/>
      <c r="TTB50" s="2235"/>
      <c r="TTC50" s="2235"/>
      <c r="TTD50" s="2235"/>
      <c r="TTE50" s="2235"/>
      <c r="TTF50" s="2069"/>
      <c r="TTG50" s="2069"/>
      <c r="TTH50" s="2069"/>
      <c r="TTI50" s="2067"/>
      <c r="TTJ50" s="2181"/>
      <c r="TTK50" s="2236"/>
      <c r="TTL50" s="2237"/>
      <c r="TTM50" s="2238"/>
      <c r="TTN50" s="2238"/>
      <c r="TTO50" s="2232"/>
      <c r="TTP50" s="2232"/>
      <c r="TTQ50" s="2232"/>
      <c r="TTR50" s="2239"/>
      <c r="TTS50" s="2240"/>
      <c r="TTT50" s="2241"/>
      <c r="TTU50" s="2242"/>
      <c r="TTV50" s="2243"/>
      <c r="TTW50" s="2243"/>
      <c r="TTX50" s="2244"/>
      <c r="TTY50" s="2181"/>
      <c r="TTZ50" s="2181"/>
      <c r="TUA50" s="2181"/>
      <c r="TUB50" s="2181"/>
      <c r="TUC50" s="2245"/>
      <c r="TUD50" s="2245"/>
      <c r="TUE50" s="2245"/>
      <c r="TUF50" s="2245"/>
      <c r="TUG50" s="2245"/>
      <c r="TUH50" s="2245"/>
      <c r="TUI50" s="2245"/>
      <c r="TUJ50" s="2245"/>
      <c r="TUK50" s="2245"/>
      <c r="TUL50" s="2245"/>
      <c r="TUM50" s="2245"/>
      <c r="TUN50" s="2245"/>
      <c r="TUO50" s="2067"/>
      <c r="TUP50" s="2235"/>
      <c r="TUQ50" s="2235"/>
      <c r="TUR50" s="2235"/>
      <c r="TUS50" s="2235"/>
      <c r="TUT50" s="2069"/>
      <c r="TUU50" s="2069"/>
      <c r="TUV50" s="2069"/>
      <c r="TUW50" s="2067"/>
      <c r="TUX50" s="2181"/>
      <c r="TUY50" s="2236"/>
      <c r="TUZ50" s="2237"/>
      <c r="TVA50" s="2238"/>
      <c r="TVB50" s="2238"/>
      <c r="TVC50" s="2232"/>
      <c r="TVD50" s="2232"/>
      <c r="TVE50" s="2232"/>
      <c r="TVF50" s="2239"/>
      <c r="TVG50" s="2240"/>
      <c r="TVH50" s="2241"/>
      <c r="TVI50" s="2242"/>
      <c r="TVJ50" s="2243"/>
      <c r="TVK50" s="2243"/>
      <c r="TVL50" s="2244"/>
      <c r="TVM50" s="2181"/>
      <c r="TVN50" s="2181"/>
      <c r="TVO50" s="2181"/>
      <c r="TVP50" s="2181"/>
      <c r="TVQ50" s="2245"/>
      <c r="TVR50" s="2245"/>
      <c r="TVS50" s="2245"/>
      <c r="TVT50" s="2245"/>
      <c r="TVU50" s="2245"/>
      <c r="TVV50" s="2245"/>
      <c r="TVW50" s="2245"/>
      <c r="TVX50" s="2245"/>
      <c r="TVY50" s="2245"/>
      <c r="TVZ50" s="2245"/>
      <c r="TWA50" s="2245"/>
      <c r="TWB50" s="2245"/>
      <c r="TWC50" s="2067"/>
      <c r="TWD50" s="2235"/>
      <c r="TWE50" s="2235"/>
      <c r="TWF50" s="2235"/>
      <c r="TWG50" s="2235"/>
      <c r="TWH50" s="2069"/>
      <c r="TWI50" s="2069"/>
      <c r="TWJ50" s="2069"/>
      <c r="TWK50" s="2067"/>
      <c r="TWL50" s="2181"/>
      <c r="TWM50" s="2236"/>
      <c r="TWN50" s="2237"/>
      <c r="TWO50" s="2238"/>
      <c r="TWP50" s="2238"/>
      <c r="TWQ50" s="2232"/>
      <c r="TWR50" s="2232"/>
      <c r="TWS50" s="2232"/>
      <c r="TWT50" s="2239"/>
      <c r="TWU50" s="2240"/>
      <c r="TWV50" s="2241"/>
      <c r="TWW50" s="2242"/>
      <c r="TWX50" s="2243"/>
      <c r="TWY50" s="2243"/>
      <c r="TWZ50" s="2244"/>
      <c r="TXA50" s="2181"/>
      <c r="TXB50" s="2181"/>
      <c r="TXC50" s="2181"/>
      <c r="TXD50" s="2181"/>
      <c r="TXE50" s="2245"/>
      <c r="TXF50" s="2245"/>
      <c r="TXG50" s="2245"/>
      <c r="TXH50" s="2245"/>
      <c r="TXI50" s="2245"/>
      <c r="TXJ50" s="2245"/>
      <c r="TXK50" s="2245"/>
      <c r="TXL50" s="2245"/>
      <c r="TXM50" s="2245"/>
      <c r="TXN50" s="2245"/>
      <c r="TXO50" s="2245"/>
      <c r="TXP50" s="2245"/>
      <c r="TXQ50" s="2067"/>
      <c r="TXR50" s="2235"/>
      <c r="TXS50" s="2235"/>
      <c r="TXT50" s="2235"/>
      <c r="TXU50" s="2235"/>
      <c r="TXV50" s="2069"/>
      <c r="TXW50" s="2069"/>
      <c r="TXX50" s="2069"/>
      <c r="TXY50" s="2067"/>
      <c r="TXZ50" s="2181"/>
      <c r="TYA50" s="2236"/>
      <c r="TYB50" s="2237"/>
      <c r="TYC50" s="2238"/>
      <c r="TYD50" s="2238"/>
      <c r="TYE50" s="2232"/>
      <c r="TYF50" s="2232"/>
      <c r="TYG50" s="2232"/>
      <c r="TYH50" s="2239"/>
      <c r="TYI50" s="2240"/>
      <c r="TYJ50" s="2241"/>
      <c r="TYK50" s="2242"/>
      <c r="TYL50" s="2243"/>
      <c r="TYM50" s="2243"/>
      <c r="TYN50" s="2244"/>
      <c r="TYO50" s="2181"/>
      <c r="TYP50" s="2181"/>
      <c r="TYQ50" s="2181"/>
      <c r="TYR50" s="2181"/>
      <c r="TYS50" s="2245"/>
      <c r="TYT50" s="2245"/>
      <c r="TYU50" s="2245"/>
      <c r="TYV50" s="2245"/>
      <c r="TYW50" s="2245"/>
      <c r="TYX50" s="2245"/>
      <c r="TYY50" s="2245"/>
      <c r="TYZ50" s="2245"/>
      <c r="TZA50" s="2245"/>
      <c r="TZB50" s="2245"/>
      <c r="TZC50" s="2245"/>
      <c r="TZD50" s="2245"/>
      <c r="TZE50" s="2067"/>
      <c r="TZF50" s="2235"/>
      <c r="TZG50" s="2235"/>
      <c r="TZH50" s="2235"/>
      <c r="TZI50" s="2235"/>
      <c r="TZJ50" s="2069"/>
      <c r="TZK50" s="2069"/>
      <c r="TZL50" s="2069"/>
      <c r="TZM50" s="2067"/>
      <c r="TZN50" s="2181"/>
      <c r="TZO50" s="2236"/>
      <c r="TZP50" s="2237"/>
      <c r="TZQ50" s="2238"/>
      <c r="TZR50" s="2238"/>
      <c r="TZS50" s="2232"/>
      <c r="TZT50" s="2232"/>
      <c r="TZU50" s="2232"/>
      <c r="TZV50" s="2239"/>
      <c r="TZW50" s="2240"/>
      <c r="TZX50" s="2241"/>
      <c r="TZY50" s="2242"/>
      <c r="TZZ50" s="2243"/>
      <c r="UAA50" s="2243"/>
      <c r="UAB50" s="2244"/>
      <c r="UAC50" s="2181"/>
      <c r="UAD50" s="2181"/>
      <c r="UAE50" s="2181"/>
      <c r="UAF50" s="2181"/>
      <c r="UAG50" s="2245"/>
      <c r="UAH50" s="2245"/>
      <c r="UAI50" s="2245"/>
      <c r="UAJ50" s="2245"/>
      <c r="UAK50" s="2245"/>
      <c r="UAL50" s="2245"/>
      <c r="UAM50" s="2245"/>
      <c r="UAN50" s="2245"/>
      <c r="UAO50" s="2245"/>
      <c r="UAP50" s="2245"/>
      <c r="UAQ50" s="2245"/>
      <c r="UAR50" s="2245"/>
      <c r="UAS50" s="2067"/>
      <c r="UAT50" s="2235"/>
      <c r="UAU50" s="2235"/>
      <c r="UAV50" s="2235"/>
      <c r="UAW50" s="2235"/>
      <c r="UAX50" s="2069"/>
      <c r="UAY50" s="2069"/>
      <c r="UAZ50" s="2069"/>
      <c r="UBA50" s="2067"/>
      <c r="UBB50" s="2181"/>
      <c r="UBC50" s="2236"/>
      <c r="UBD50" s="2237"/>
      <c r="UBE50" s="2238"/>
      <c r="UBF50" s="2238"/>
      <c r="UBG50" s="2232"/>
      <c r="UBH50" s="2232"/>
      <c r="UBI50" s="2232"/>
      <c r="UBJ50" s="2239"/>
      <c r="UBK50" s="2240"/>
      <c r="UBL50" s="2241"/>
      <c r="UBM50" s="2242"/>
      <c r="UBN50" s="2243"/>
      <c r="UBO50" s="2243"/>
      <c r="UBP50" s="2244"/>
      <c r="UBQ50" s="2181"/>
      <c r="UBR50" s="2181"/>
      <c r="UBS50" s="2181"/>
      <c r="UBT50" s="2181"/>
      <c r="UBU50" s="2245"/>
      <c r="UBV50" s="2245"/>
      <c r="UBW50" s="2245"/>
      <c r="UBX50" s="2245"/>
      <c r="UBY50" s="2245"/>
      <c r="UBZ50" s="2245"/>
      <c r="UCA50" s="2245"/>
      <c r="UCB50" s="2245"/>
      <c r="UCC50" s="2245"/>
      <c r="UCD50" s="2245"/>
      <c r="UCE50" s="2245"/>
      <c r="UCF50" s="2245"/>
      <c r="UCG50" s="2067"/>
      <c r="UCH50" s="2235"/>
      <c r="UCI50" s="2235"/>
      <c r="UCJ50" s="2235"/>
      <c r="UCK50" s="2235"/>
      <c r="UCL50" s="2069"/>
      <c r="UCM50" s="2069"/>
      <c r="UCN50" s="2069"/>
      <c r="UCO50" s="2067"/>
      <c r="UCP50" s="2181"/>
      <c r="UCQ50" s="2236"/>
      <c r="UCR50" s="2237"/>
      <c r="UCS50" s="2238"/>
      <c r="UCT50" s="2238"/>
      <c r="UCU50" s="2232"/>
      <c r="UCV50" s="2232"/>
      <c r="UCW50" s="2232"/>
      <c r="UCX50" s="2239"/>
      <c r="UCY50" s="2240"/>
      <c r="UCZ50" s="2241"/>
      <c r="UDA50" s="2242"/>
      <c r="UDB50" s="2243"/>
      <c r="UDC50" s="2243"/>
      <c r="UDD50" s="2244"/>
      <c r="UDE50" s="2181"/>
      <c r="UDF50" s="2181"/>
      <c r="UDG50" s="2181"/>
      <c r="UDH50" s="2181"/>
      <c r="UDI50" s="2245"/>
      <c r="UDJ50" s="2245"/>
      <c r="UDK50" s="2245"/>
      <c r="UDL50" s="2245"/>
      <c r="UDM50" s="2245"/>
      <c r="UDN50" s="2245"/>
      <c r="UDO50" s="2245"/>
      <c r="UDP50" s="2245"/>
      <c r="UDQ50" s="2245"/>
      <c r="UDR50" s="2245"/>
      <c r="UDS50" s="2245"/>
      <c r="UDT50" s="2245"/>
      <c r="UDU50" s="2067"/>
      <c r="UDV50" s="2235"/>
      <c r="UDW50" s="2235"/>
      <c r="UDX50" s="2235"/>
      <c r="UDY50" s="2235"/>
      <c r="UDZ50" s="2069"/>
      <c r="UEA50" s="2069"/>
      <c r="UEB50" s="2069"/>
      <c r="UEC50" s="2067"/>
      <c r="UED50" s="2181"/>
      <c r="UEE50" s="2236"/>
      <c r="UEF50" s="2237"/>
      <c r="UEG50" s="2238"/>
      <c r="UEH50" s="2238"/>
      <c r="UEI50" s="2232"/>
      <c r="UEJ50" s="2232"/>
      <c r="UEK50" s="2232"/>
      <c r="UEL50" s="2239"/>
      <c r="UEM50" s="2240"/>
      <c r="UEN50" s="2241"/>
      <c r="UEO50" s="2242"/>
      <c r="UEP50" s="2243"/>
      <c r="UEQ50" s="2243"/>
      <c r="UER50" s="2244"/>
      <c r="UES50" s="2181"/>
      <c r="UET50" s="2181"/>
      <c r="UEU50" s="2181"/>
      <c r="UEV50" s="2181"/>
      <c r="UEW50" s="2245"/>
      <c r="UEX50" s="2245"/>
      <c r="UEY50" s="2245"/>
      <c r="UEZ50" s="2245"/>
      <c r="UFA50" s="2245"/>
      <c r="UFB50" s="2245"/>
      <c r="UFC50" s="2245"/>
      <c r="UFD50" s="2245"/>
      <c r="UFE50" s="2245"/>
      <c r="UFF50" s="2245"/>
      <c r="UFG50" s="2245"/>
      <c r="UFH50" s="2245"/>
      <c r="UFI50" s="2067"/>
      <c r="UFJ50" s="2235"/>
      <c r="UFK50" s="2235"/>
      <c r="UFL50" s="2235"/>
      <c r="UFM50" s="2235"/>
      <c r="UFN50" s="2069"/>
      <c r="UFO50" s="2069"/>
      <c r="UFP50" s="2069"/>
      <c r="UFQ50" s="2067"/>
      <c r="UFR50" s="2181"/>
      <c r="UFS50" s="2236"/>
      <c r="UFT50" s="2237"/>
      <c r="UFU50" s="2238"/>
      <c r="UFV50" s="2238"/>
      <c r="UFW50" s="2232"/>
      <c r="UFX50" s="2232"/>
      <c r="UFY50" s="2232"/>
      <c r="UFZ50" s="2239"/>
      <c r="UGA50" s="2240"/>
      <c r="UGB50" s="2241"/>
      <c r="UGC50" s="2242"/>
      <c r="UGD50" s="2243"/>
      <c r="UGE50" s="2243"/>
      <c r="UGF50" s="2244"/>
      <c r="UGG50" s="2181"/>
      <c r="UGH50" s="2181"/>
      <c r="UGI50" s="2181"/>
      <c r="UGJ50" s="2181"/>
      <c r="UGK50" s="2245"/>
      <c r="UGL50" s="2245"/>
      <c r="UGM50" s="2245"/>
      <c r="UGN50" s="2245"/>
      <c r="UGO50" s="2245"/>
      <c r="UGP50" s="2245"/>
      <c r="UGQ50" s="2245"/>
      <c r="UGR50" s="2245"/>
      <c r="UGS50" s="2245"/>
      <c r="UGT50" s="2245"/>
      <c r="UGU50" s="2245"/>
      <c r="UGV50" s="2245"/>
      <c r="UGW50" s="2067"/>
      <c r="UGX50" s="2235"/>
      <c r="UGY50" s="2235"/>
      <c r="UGZ50" s="2235"/>
      <c r="UHA50" s="2235"/>
      <c r="UHB50" s="2069"/>
      <c r="UHC50" s="2069"/>
      <c r="UHD50" s="2069"/>
      <c r="UHE50" s="2067"/>
      <c r="UHF50" s="2181"/>
      <c r="UHG50" s="2236"/>
      <c r="UHH50" s="2237"/>
      <c r="UHI50" s="2238"/>
      <c r="UHJ50" s="2238"/>
      <c r="UHK50" s="2232"/>
      <c r="UHL50" s="2232"/>
      <c r="UHM50" s="2232"/>
      <c r="UHN50" s="2239"/>
      <c r="UHO50" s="2240"/>
      <c r="UHP50" s="2241"/>
      <c r="UHQ50" s="2242"/>
      <c r="UHR50" s="2243"/>
      <c r="UHS50" s="2243"/>
      <c r="UHT50" s="2244"/>
      <c r="UHU50" s="2181"/>
      <c r="UHV50" s="2181"/>
      <c r="UHW50" s="2181"/>
      <c r="UHX50" s="2181"/>
      <c r="UHY50" s="2245"/>
      <c r="UHZ50" s="2245"/>
      <c r="UIA50" s="2245"/>
      <c r="UIB50" s="2245"/>
      <c r="UIC50" s="2245"/>
      <c r="UID50" s="2245"/>
      <c r="UIE50" s="2245"/>
      <c r="UIF50" s="2245"/>
      <c r="UIG50" s="2245"/>
      <c r="UIH50" s="2245"/>
      <c r="UII50" s="2245"/>
      <c r="UIJ50" s="2245"/>
      <c r="UIK50" s="2067"/>
      <c r="UIL50" s="2235"/>
      <c r="UIM50" s="2235"/>
      <c r="UIN50" s="2235"/>
      <c r="UIO50" s="2235"/>
      <c r="UIP50" s="2069"/>
      <c r="UIQ50" s="2069"/>
      <c r="UIR50" s="2069"/>
      <c r="UIS50" s="2067"/>
      <c r="UIT50" s="2181"/>
      <c r="UIU50" s="2236"/>
      <c r="UIV50" s="2237"/>
      <c r="UIW50" s="2238"/>
      <c r="UIX50" s="2238"/>
      <c r="UIY50" s="2232"/>
      <c r="UIZ50" s="2232"/>
      <c r="UJA50" s="2232"/>
      <c r="UJB50" s="2239"/>
      <c r="UJC50" s="2240"/>
      <c r="UJD50" s="2241"/>
      <c r="UJE50" s="2242"/>
      <c r="UJF50" s="2243"/>
      <c r="UJG50" s="2243"/>
      <c r="UJH50" s="2244"/>
      <c r="UJI50" s="2181"/>
      <c r="UJJ50" s="2181"/>
      <c r="UJK50" s="2181"/>
      <c r="UJL50" s="2181"/>
      <c r="UJM50" s="2245"/>
      <c r="UJN50" s="2245"/>
      <c r="UJO50" s="2245"/>
      <c r="UJP50" s="2245"/>
      <c r="UJQ50" s="2245"/>
      <c r="UJR50" s="2245"/>
      <c r="UJS50" s="2245"/>
      <c r="UJT50" s="2245"/>
      <c r="UJU50" s="2245"/>
      <c r="UJV50" s="2245"/>
      <c r="UJW50" s="2245"/>
      <c r="UJX50" s="2245"/>
      <c r="UJY50" s="2067"/>
      <c r="UJZ50" s="2235"/>
      <c r="UKA50" s="2235"/>
      <c r="UKB50" s="2235"/>
      <c r="UKC50" s="2235"/>
      <c r="UKD50" s="2069"/>
      <c r="UKE50" s="2069"/>
      <c r="UKF50" s="2069"/>
      <c r="UKG50" s="2067"/>
      <c r="UKH50" s="2181"/>
      <c r="UKI50" s="2236"/>
      <c r="UKJ50" s="2237"/>
      <c r="UKK50" s="2238"/>
      <c r="UKL50" s="2238"/>
      <c r="UKM50" s="2232"/>
      <c r="UKN50" s="2232"/>
      <c r="UKO50" s="2232"/>
      <c r="UKP50" s="2239"/>
      <c r="UKQ50" s="2240"/>
      <c r="UKR50" s="2241"/>
      <c r="UKS50" s="2242"/>
      <c r="UKT50" s="2243"/>
      <c r="UKU50" s="2243"/>
      <c r="UKV50" s="2244"/>
      <c r="UKW50" s="2181"/>
      <c r="UKX50" s="2181"/>
      <c r="UKY50" s="2181"/>
      <c r="UKZ50" s="2181"/>
      <c r="ULA50" s="2245"/>
      <c r="ULB50" s="2245"/>
      <c r="ULC50" s="2245"/>
      <c r="ULD50" s="2245"/>
      <c r="ULE50" s="2245"/>
      <c r="ULF50" s="2245"/>
      <c r="ULG50" s="2245"/>
      <c r="ULH50" s="2245"/>
      <c r="ULI50" s="2245"/>
      <c r="ULJ50" s="2245"/>
      <c r="ULK50" s="2245"/>
      <c r="ULL50" s="2245"/>
      <c r="ULM50" s="2067"/>
      <c r="ULN50" s="2235"/>
      <c r="ULO50" s="2235"/>
      <c r="ULP50" s="2235"/>
      <c r="ULQ50" s="2235"/>
      <c r="ULR50" s="2069"/>
      <c r="ULS50" s="2069"/>
      <c r="ULT50" s="2069"/>
      <c r="ULU50" s="2067"/>
      <c r="ULV50" s="2181"/>
      <c r="ULW50" s="2236"/>
      <c r="ULX50" s="2237"/>
      <c r="ULY50" s="2238"/>
      <c r="ULZ50" s="2238"/>
      <c r="UMA50" s="2232"/>
      <c r="UMB50" s="2232"/>
      <c r="UMC50" s="2232"/>
      <c r="UMD50" s="2239"/>
      <c r="UME50" s="2240"/>
      <c r="UMF50" s="2241"/>
      <c r="UMG50" s="2242"/>
      <c r="UMH50" s="2243"/>
      <c r="UMI50" s="2243"/>
      <c r="UMJ50" s="2244"/>
      <c r="UMK50" s="2181"/>
      <c r="UML50" s="2181"/>
      <c r="UMM50" s="2181"/>
      <c r="UMN50" s="2181"/>
      <c r="UMO50" s="2245"/>
      <c r="UMP50" s="2245"/>
      <c r="UMQ50" s="2245"/>
      <c r="UMR50" s="2245"/>
      <c r="UMS50" s="2245"/>
      <c r="UMT50" s="2245"/>
      <c r="UMU50" s="2245"/>
      <c r="UMV50" s="2245"/>
      <c r="UMW50" s="2245"/>
      <c r="UMX50" s="2245"/>
      <c r="UMY50" s="2245"/>
      <c r="UMZ50" s="2245"/>
      <c r="UNA50" s="2067"/>
      <c r="UNB50" s="2235"/>
      <c r="UNC50" s="2235"/>
      <c r="UND50" s="2235"/>
      <c r="UNE50" s="2235"/>
      <c r="UNF50" s="2069"/>
      <c r="UNG50" s="2069"/>
      <c r="UNH50" s="2069"/>
      <c r="UNI50" s="2067"/>
      <c r="UNJ50" s="2181"/>
      <c r="UNK50" s="2236"/>
      <c r="UNL50" s="2237"/>
      <c r="UNM50" s="2238"/>
      <c r="UNN50" s="2238"/>
      <c r="UNO50" s="2232"/>
      <c r="UNP50" s="2232"/>
      <c r="UNQ50" s="2232"/>
      <c r="UNR50" s="2239"/>
      <c r="UNS50" s="2240"/>
      <c r="UNT50" s="2241"/>
      <c r="UNU50" s="2242"/>
      <c r="UNV50" s="2243"/>
      <c r="UNW50" s="2243"/>
      <c r="UNX50" s="2244"/>
      <c r="UNY50" s="2181"/>
      <c r="UNZ50" s="2181"/>
      <c r="UOA50" s="2181"/>
      <c r="UOB50" s="2181"/>
      <c r="UOC50" s="2245"/>
      <c r="UOD50" s="2245"/>
      <c r="UOE50" s="2245"/>
      <c r="UOF50" s="2245"/>
      <c r="UOG50" s="2245"/>
      <c r="UOH50" s="2245"/>
      <c r="UOI50" s="2245"/>
      <c r="UOJ50" s="2245"/>
      <c r="UOK50" s="2245"/>
      <c r="UOL50" s="2245"/>
      <c r="UOM50" s="2245"/>
      <c r="UON50" s="2245"/>
      <c r="UOO50" s="2067"/>
      <c r="UOP50" s="2235"/>
      <c r="UOQ50" s="2235"/>
      <c r="UOR50" s="2235"/>
      <c r="UOS50" s="2235"/>
      <c r="UOT50" s="2069"/>
      <c r="UOU50" s="2069"/>
      <c r="UOV50" s="2069"/>
      <c r="UOW50" s="2067"/>
      <c r="UOX50" s="2181"/>
      <c r="UOY50" s="2236"/>
      <c r="UOZ50" s="2237"/>
      <c r="UPA50" s="2238"/>
      <c r="UPB50" s="2238"/>
      <c r="UPC50" s="2232"/>
      <c r="UPD50" s="2232"/>
      <c r="UPE50" s="2232"/>
      <c r="UPF50" s="2239"/>
      <c r="UPG50" s="2240"/>
      <c r="UPH50" s="2241"/>
      <c r="UPI50" s="2242"/>
      <c r="UPJ50" s="2243"/>
      <c r="UPK50" s="2243"/>
      <c r="UPL50" s="2244"/>
      <c r="UPM50" s="2181"/>
      <c r="UPN50" s="2181"/>
      <c r="UPO50" s="2181"/>
      <c r="UPP50" s="2181"/>
      <c r="UPQ50" s="2245"/>
      <c r="UPR50" s="2245"/>
      <c r="UPS50" s="2245"/>
      <c r="UPT50" s="2245"/>
      <c r="UPU50" s="2245"/>
      <c r="UPV50" s="2245"/>
      <c r="UPW50" s="2245"/>
      <c r="UPX50" s="2245"/>
      <c r="UPY50" s="2245"/>
      <c r="UPZ50" s="2245"/>
      <c r="UQA50" s="2245"/>
      <c r="UQB50" s="2245"/>
      <c r="UQC50" s="2067"/>
      <c r="UQD50" s="2235"/>
      <c r="UQE50" s="2235"/>
      <c r="UQF50" s="2235"/>
      <c r="UQG50" s="2235"/>
      <c r="UQH50" s="2069"/>
      <c r="UQI50" s="2069"/>
      <c r="UQJ50" s="2069"/>
      <c r="UQK50" s="2067"/>
      <c r="UQL50" s="2181"/>
      <c r="UQM50" s="2236"/>
      <c r="UQN50" s="2237"/>
      <c r="UQO50" s="2238"/>
      <c r="UQP50" s="2238"/>
      <c r="UQQ50" s="2232"/>
      <c r="UQR50" s="2232"/>
      <c r="UQS50" s="2232"/>
      <c r="UQT50" s="2239"/>
      <c r="UQU50" s="2240"/>
      <c r="UQV50" s="2241"/>
      <c r="UQW50" s="2242"/>
      <c r="UQX50" s="2243"/>
      <c r="UQY50" s="2243"/>
      <c r="UQZ50" s="2244"/>
      <c r="URA50" s="2181"/>
      <c r="URB50" s="2181"/>
      <c r="URC50" s="2181"/>
      <c r="URD50" s="2181"/>
      <c r="URE50" s="2245"/>
      <c r="URF50" s="2245"/>
      <c r="URG50" s="2245"/>
      <c r="URH50" s="2245"/>
      <c r="URI50" s="2245"/>
      <c r="URJ50" s="2245"/>
      <c r="URK50" s="2245"/>
      <c r="URL50" s="2245"/>
      <c r="URM50" s="2245"/>
      <c r="URN50" s="2245"/>
      <c r="URO50" s="2245"/>
      <c r="URP50" s="2245"/>
      <c r="URQ50" s="2067"/>
      <c r="URR50" s="2235"/>
      <c r="URS50" s="2235"/>
      <c r="URT50" s="2235"/>
      <c r="URU50" s="2235"/>
      <c r="URV50" s="2069"/>
      <c r="URW50" s="2069"/>
      <c r="URX50" s="2069"/>
      <c r="URY50" s="2067"/>
      <c r="URZ50" s="2181"/>
      <c r="USA50" s="2236"/>
      <c r="USB50" s="2237"/>
      <c r="USC50" s="2238"/>
      <c r="USD50" s="2238"/>
      <c r="USE50" s="2232"/>
      <c r="USF50" s="2232"/>
      <c r="USG50" s="2232"/>
      <c r="USH50" s="2239"/>
      <c r="USI50" s="2240"/>
      <c r="USJ50" s="2241"/>
      <c r="USK50" s="2242"/>
      <c r="USL50" s="2243"/>
      <c r="USM50" s="2243"/>
      <c r="USN50" s="2244"/>
      <c r="USO50" s="2181"/>
      <c r="USP50" s="2181"/>
      <c r="USQ50" s="2181"/>
      <c r="USR50" s="2181"/>
      <c r="USS50" s="2245"/>
      <c r="UST50" s="2245"/>
      <c r="USU50" s="2245"/>
      <c r="USV50" s="2245"/>
      <c r="USW50" s="2245"/>
      <c r="USX50" s="2245"/>
      <c r="USY50" s="2245"/>
      <c r="USZ50" s="2245"/>
      <c r="UTA50" s="2245"/>
      <c r="UTB50" s="2245"/>
      <c r="UTC50" s="2245"/>
      <c r="UTD50" s="2245"/>
      <c r="UTE50" s="2067"/>
      <c r="UTF50" s="2235"/>
      <c r="UTG50" s="2235"/>
      <c r="UTH50" s="2235"/>
      <c r="UTI50" s="2235"/>
      <c r="UTJ50" s="2069"/>
      <c r="UTK50" s="2069"/>
      <c r="UTL50" s="2069"/>
      <c r="UTM50" s="2067"/>
      <c r="UTN50" s="2181"/>
      <c r="UTO50" s="2236"/>
      <c r="UTP50" s="2237"/>
      <c r="UTQ50" s="2238"/>
      <c r="UTR50" s="2238"/>
      <c r="UTS50" s="2232"/>
      <c r="UTT50" s="2232"/>
      <c r="UTU50" s="2232"/>
      <c r="UTV50" s="2239"/>
      <c r="UTW50" s="2240"/>
      <c r="UTX50" s="2241"/>
      <c r="UTY50" s="2242"/>
      <c r="UTZ50" s="2243"/>
      <c r="UUA50" s="2243"/>
      <c r="UUB50" s="2244"/>
      <c r="UUC50" s="2181"/>
      <c r="UUD50" s="2181"/>
      <c r="UUE50" s="2181"/>
      <c r="UUF50" s="2181"/>
      <c r="UUG50" s="2245"/>
      <c r="UUH50" s="2245"/>
      <c r="UUI50" s="2245"/>
      <c r="UUJ50" s="2245"/>
      <c r="UUK50" s="2245"/>
      <c r="UUL50" s="2245"/>
      <c r="UUM50" s="2245"/>
      <c r="UUN50" s="2245"/>
      <c r="UUO50" s="2245"/>
      <c r="UUP50" s="2245"/>
      <c r="UUQ50" s="2245"/>
      <c r="UUR50" s="2245"/>
      <c r="UUS50" s="2067"/>
      <c r="UUT50" s="2235"/>
      <c r="UUU50" s="2235"/>
      <c r="UUV50" s="2235"/>
      <c r="UUW50" s="2235"/>
      <c r="UUX50" s="2069"/>
      <c r="UUY50" s="2069"/>
      <c r="UUZ50" s="2069"/>
      <c r="UVA50" s="2067"/>
      <c r="UVB50" s="2181"/>
      <c r="UVC50" s="2236"/>
      <c r="UVD50" s="2237"/>
      <c r="UVE50" s="2238"/>
      <c r="UVF50" s="2238"/>
      <c r="UVG50" s="2232"/>
      <c r="UVH50" s="2232"/>
      <c r="UVI50" s="2232"/>
      <c r="UVJ50" s="2239"/>
      <c r="UVK50" s="2240"/>
      <c r="UVL50" s="2241"/>
      <c r="UVM50" s="2242"/>
      <c r="UVN50" s="2243"/>
      <c r="UVO50" s="2243"/>
      <c r="UVP50" s="2244"/>
      <c r="UVQ50" s="2181"/>
      <c r="UVR50" s="2181"/>
      <c r="UVS50" s="2181"/>
      <c r="UVT50" s="2181"/>
      <c r="UVU50" s="2245"/>
      <c r="UVV50" s="2245"/>
      <c r="UVW50" s="2245"/>
      <c r="UVX50" s="2245"/>
      <c r="UVY50" s="2245"/>
      <c r="UVZ50" s="2245"/>
      <c r="UWA50" s="2245"/>
      <c r="UWB50" s="2245"/>
      <c r="UWC50" s="2245"/>
      <c r="UWD50" s="2245"/>
      <c r="UWE50" s="2245"/>
      <c r="UWF50" s="2245"/>
      <c r="UWG50" s="2067"/>
      <c r="UWH50" s="2235"/>
      <c r="UWI50" s="2235"/>
      <c r="UWJ50" s="2235"/>
      <c r="UWK50" s="2235"/>
      <c r="UWL50" s="2069"/>
      <c r="UWM50" s="2069"/>
      <c r="UWN50" s="2069"/>
      <c r="UWO50" s="2067"/>
      <c r="UWP50" s="2181"/>
      <c r="UWQ50" s="2236"/>
      <c r="UWR50" s="2237"/>
      <c r="UWS50" s="2238"/>
      <c r="UWT50" s="2238"/>
      <c r="UWU50" s="2232"/>
      <c r="UWV50" s="2232"/>
      <c r="UWW50" s="2232"/>
      <c r="UWX50" s="2239"/>
      <c r="UWY50" s="2240"/>
      <c r="UWZ50" s="2241"/>
      <c r="UXA50" s="2242"/>
      <c r="UXB50" s="2243"/>
      <c r="UXC50" s="2243"/>
      <c r="UXD50" s="2244"/>
      <c r="UXE50" s="2181"/>
      <c r="UXF50" s="2181"/>
      <c r="UXG50" s="2181"/>
      <c r="UXH50" s="2181"/>
      <c r="UXI50" s="2245"/>
      <c r="UXJ50" s="2245"/>
      <c r="UXK50" s="2245"/>
      <c r="UXL50" s="2245"/>
      <c r="UXM50" s="2245"/>
      <c r="UXN50" s="2245"/>
      <c r="UXO50" s="2245"/>
      <c r="UXP50" s="2245"/>
      <c r="UXQ50" s="2245"/>
      <c r="UXR50" s="2245"/>
      <c r="UXS50" s="2245"/>
      <c r="UXT50" s="2245"/>
      <c r="UXU50" s="2067"/>
      <c r="UXV50" s="2235"/>
      <c r="UXW50" s="2235"/>
      <c r="UXX50" s="2235"/>
      <c r="UXY50" s="2235"/>
      <c r="UXZ50" s="2069"/>
      <c r="UYA50" s="2069"/>
      <c r="UYB50" s="2069"/>
      <c r="UYC50" s="2067"/>
      <c r="UYD50" s="2181"/>
      <c r="UYE50" s="2236"/>
      <c r="UYF50" s="2237"/>
      <c r="UYG50" s="2238"/>
      <c r="UYH50" s="2238"/>
      <c r="UYI50" s="2232"/>
      <c r="UYJ50" s="2232"/>
      <c r="UYK50" s="2232"/>
      <c r="UYL50" s="2239"/>
      <c r="UYM50" s="2240"/>
      <c r="UYN50" s="2241"/>
      <c r="UYO50" s="2242"/>
      <c r="UYP50" s="2243"/>
      <c r="UYQ50" s="2243"/>
      <c r="UYR50" s="2244"/>
      <c r="UYS50" s="2181"/>
      <c r="UYT50" s="2181"/>
      <c r="UYU50" s="2181"/>
      <c r="UYV50" s="2181"/>
      <c r="UYW50" s="2245"/>
      <c r="UYX50" s="2245"/>
      <c r="UYY50" s="2245"/>
      <c r="UYZ50" s="2245"/>
      <c r="UZA50" s="2245"/>
      <c r="UZB50" s="2245"/>
      <c r="UZC50" s="2245"/>
      <c r="UZD50" s="2245"/>
      <c r="UZE50" s="2245"/>
      <c r="UZF50" s="2245"/>
      <c r="UZG50" s="2245"/>
      <c r="UZH50" s="2245"/>
      <c r="UZI50" s="2067"/>
      <c r="UZJ50" s="2235"/>
      <c r="UZK50" s="2235"/>
      <c r="UZL50" s="2235"/>
      <c r="UZM50" s="2235"/>
      <c r="UZN50" s="2069"/>
      <c r="UZO50" s="2069"/>
      <c r="UZP50" s="2069"/>
      <c r="UZQ50" s="2067"/>
      <c r="UZR50" s="2181"/>
      <c r="UZS50" s="2236"/>
      <c r="UZT50" s="2237"/>
      <c r="UZU50" s="2238"/>
      <c r="UZV50" s="2238"/>
      <c r="UZW50" s="2232"/>
      <c r="UZX50" s="2232"/>
      <c r="UZY50" s="2232"/>
      <c r="UZZ50" s="2239"/>
      <c r="VAA50" s="2240"/>
      <c r="VAB50" s="2241"/>
      <c r="VAC50" s="2242"/>
      <c r="VAD50" s="2243"/>
      <c r="VAE50" s="2243"/>
      <c r="VAF50" s="2244"/>
      <c r="VAG50" s="2181"/>
      <c r="VAH50" s="2181"/>
      <c r="VAI50" s="2181"/>
      <c r="VAJ50" s="2181"/>
      <c r="VAK50" s="2245"/>
      <c r="VAL50" s="2245"/>
      <c r="VAM50" s="2245"/>
      <c r="VAN50" s="2245"/>
      <c r="VAO50" s="2245"/>
      <c r="VAP50" s="2245"/>
      <c r="VAQ50" s="2245"/>
      <c r="VAR50" s="2245"/>
      <c r="VAS50" s="2245"/>
      <c r="VAT50" s="2245"/>
      <c r="VAU50" s="2245"/>
      <c r="VAV50" s="2245"/>
      <c r="VAW50" s="2067"/>
      <c r="VAX50" s="2235"/>
      <c r="VAY50" s="2235"/>
      <c r="VAZ50" s="2235"/>
      <c r="VBA50" s="2235"/>
      <c r="VBB50" s="2069"/>
      <c r="VBC50" s="2069"/>
      <c r="VBD50" s="2069"/>
      <c r="VBE50" s="2067"/>
      <c r="VBF50" s="2181"/>
      <c r="VBG50" s="2236"/>
      <c r="VBH50" s="2237"/>
      <c r="VBI50" s="2238"/>
      <c r="VBJ50" s="2238"/>
      <c r="VBK50" s="2232"/>
      <c r="VBL50" s="2232"/>
      <c r="VBM50" s="2232"/>
      <c r="VBN50" s="2239"/>
      <c r="VBO50" s="2240"/>
      <c r="VBP50" s="2241"/>
      <c r="VBQ50" s="2242"/>
      <c r="VBR50" s="2243"/>
      <c r="VBS50" s="2243"/>
      <c r="VBT50" s="2244"/>
      <c r="VBU50" s="2181"/>
      <c r="VBV50" s="2181"/>
      <c r="VBW50" s="2181"/>
      <c r="VBX50" s="2181"/>
      <c r="VBY50" s="2245"/>
      <c r="VBZ50" s="2245"/>
      <c r="VCA50" s="2245"/>
      <c r="VCB50" s="2245"/>
      <c r="VCC50" s="2245"/>
      <c r="VCD50" s="2245"/>
      <c r="VCE50" s="2245"/>
      <c r="VCF50" s="2245"/>
      <c r="VCG50" s="2245"/>
      <c r="VCH50" s="2245"/>
      <c r="VCI50" s="2245"/>
      <c r="VCJ50" s="2245"/>
      <c r="VCK50" s="2067"/>
      <c r="VCL50" s="2235"/>
      <c r="VCM50" s="2235"/>
      <c r="VCN50" s="2235"/>
      <c r="VCO50" s="2235"/>
      <c r="VCP50" s="2069"/>
      <c r="VCQ50" s="2069"/>
      <c r="VCR50" s="2069"/>
      <c r="VCS50" s="2067"/>
      <c r="VCT50" s="2181"/>
      <c r="VCU50" s="2236"/>
      <c r="VCV50" s="2237"/>
      <c r="VCW50" s="2238"/>
      <c r="VCX50" s="2238"/>
      <c r="VCY50" s="2232"/>
      <c r="VCZ50" s="2232"/>
      <c r="VDA50" s="2232"/>
      <c r="VDB50" s="2239"/>
      <c r="VDC50" s="2240"/>
      <c r="VDD50" s="2241"/>
      <c r="VDE50" s="2242"/>
      <c r="VDF50" s="2243"/>
      <c r="VDG50" s="2243"/>
      <c r="VDH50" s="2244"/>
      <c r="VDI50" s="2181"/>
      <c r="VDJ50" s="2181"/>
      <c r="VDK50" s="2181"/>
      <c r="VDL50" s="2181"/>
      <c r="VDM50" s="2245"/>
      <c r="VDN50" s="2245"/>
      <c r="VDO50" s="2245"/>
      <c r="VDP50" s="2245"/>
      <c r="VDQ50" s="2245"/>
      <c r="VDR50" s="2245"/>
      <c r="VDS50" s="2245"/>
      <c r="VDT50" s="2245"/>
      <c r="VDU50" s="2245"/>
      <c r="VDV50" s="2245"/>
      <c r="VDW50" s="2245"/>
      <c r="VDX50" s="2245"/>
      <c r="VDY50" s="2067"/>
      <c r="VDZ50" s="2235"/>
      <c r="VEA50" s="2235"/>
      <c r="VEB50" s="2235"/>
      <c r="VEC50" s="2235"/>
      <c r="VED50" s="2069"/>
      <c r="VEE50" s="2069"/>
      <c r="VEF50" s="2069"/>
      <c r="VEG50" s="2067"/>
      <c r="VEH50" s="2181"/>
      <c r="VEI50" s="2236"/>
      <c r="VEJ50" s="2237"/>
      <c r="VEK50" s="2238"/>
      <c r="VEL50" s="2238"/>
      <c r="VEM50" s="2232"/>
      <c r="VEN50" s="2232"/>
      <c r="VEO50" s="2232"/>
      <c r="VEP50" s="2239"/>
      <c r="VEQ50" s="2240"/>
      <c r="VER50" s="2241"/>
      <c r="VES50" s="2242"/>
      <c r="VET50" s="2243"/>
      <c r="VEU50" s="2243"/>
      <c r="VEV50" s="2244"/>
      <c r="VEW50" s="2181"/>
      <c r="VEX50" s="2181"/>
      <c r="VEY50" s="2181"/>
      <c r="VEZ50" s="2181"/>
      <c r="VFA50" s="2245"/>
      <c r="VFB50" s="2245"/>
      <c r="VFC50" s="2245"/>
      <c r="VFD50" s="2245"/>
      <c r="VFE50" s="2245"/>
      <c r="VFF50" s="2245"/>
      <c r="VFG50" s="2245"/>
      <c r="VFH50" s="2245"/>
      <c r="VFI50" s="2245"/>
      <c r="VFJ50" s="2245"/>
      <c r="VFK50" s="2245"/>
      <c r="VFL50" s="2245"/>
      <c r="VFM50" s="2067"/>
      <c r="VFN50" s="2235"/>
      <c r="VFO50" s="2235"/>
      <c r="VFP50" s="2235"/>
      <c r="VFQ50" s="2235"/>
      <c r="VFR50" s="2069"/>
      <c r="VFS50" s="2069"/>
      <c r="VFT50" s="2069"/>
      <c r="VFU50" s="2067"/>
      <c r="VFV50" s="2181"/>
      <c r="VFW50" s="2236"/>
      <c r="VFX50" s="2237"/>
      <c r="VFY50" s="2238"/>
      <c r="VFZ50" s="2238"/>
      <c r="VGA50" s="2232"/>
      <c r="VGB50" s="2232"/>
      <c r="VGC50" s="2232"/>
      <c r="VGD50" s="2239"/>
      <c r="VGE50" s="2240"/>
      <c r="VGF50" s="2241"/>
      <c r="VGG50" s="2242"/>
      <c r="VGH50" s="2243"/>
      <c r="VGI50" s="2243"/>
      <c r="VGJ50" s="2244"/>
      <c r="VGK50" s="2181"/>
      <c r="VGL50" s="2181"/>
      <c r="VGM50" s="2181"/>
      <c r="VGN50" s="2181"/>
      <c r="VGO50" s="2245"/>
      <c r="VGP50" s="2245"/>
      <c r="VGQ50" s="2245"/>
      <c r="VGR50" s="2245"/>
      <c r="VGS50" s="2245"/>
      <c r="VGT50" s="2245"/>
      <c r="VGU50" s="2245"/>
      <c r="VGV50" s="2245"/>
      <c r="VGW50" s="2245"/>
      <c r="VGX50" s="2245"/>
      <c r="VGY50" s="2245"/>
      <c r="VGZ50" s="2245"/>
      <c r="VHA50" s="2067"/>
      <c r="VHB50" s="2235"/>
      <c r="VHC50" s="2235"/>
      <c r="VHD50" s="2235"/>
      <c r="VHE50" s="2235"/>
      <c r="VHF50" s="2069"/>
      <c r="VHG50" s="2069"/>
      <c r="VHH50" s="2069"/>
      <c r="VHI50" s="2067"/>
      <c r="VHJ50" s="2181"/>
      <c r="VHK50" s="2236"/>
      <c r="VHL50" s="2237"/>
      <c r="VHM50" s="2238"/>
      <c r="VHN50" s="2238"/>
      <c r="VHO50" s="2232"/>
      <c r="VHP50" s="2232"/>
      <c r="VHQ50" s="2232"/>
      <c r="VHR50" s="2239"/>
      <c r="VHS50" s="2240"/>
      <c r="VHT50" s="2241"/>
      <c r="VHU50" s="2242"/>
      <c r="VHV50" s="2243"/>
      <c r="VHW50" s="2243"/>
      <c r="VHX50" s="2244"/>
      <c r="VHY50" s="2181"/>
      <c r="VHZ50" s="2181"/>
      <c r="VIA50" s="2181"/>
      <c r="VIB50" s="2181"/>
      <c r="VIC50" s="2245"/>
      <c r="VID50" s="2245"/>
      <c r="VIE50" s="2245"/>
      <c r="VIF50" s="2245"/>
      <c r="VIG50" s="2245"/>
      <c r="VIH50" s="2245"/>
      <c r="VII50" s="2245"/>
      <c r="VIJ50" s="2245"/>
      <c r="VIK50" s="2245"/>
      <c r="VIL50" s="2245"/>
      <c r="VIM50" s="2245"/>
      <c r="VIN50" s="2245"/>
      <c r="VIO50" s="2067"/>
      <c r="VIP50" s="2235"/>
      <c r="VIQ50" s="2235"/>
      <c r="VIR50" s="2235"/>
      <c r="VIS50" s="2235"/>
      <c r="VIT50" s="2069"/>
      <c r="VIU50" s="2069"/>
      <c r="VIV50" s="2069"/>
      <c r="VIW50" s="2067"/>
      <c r="VIX50" s="2181"/>
      <c r="VIY50" s="2236"/>
      <c r="VIZ50" s="2237"/>
      <c r="VJA50" s="2238"/>
      <c r="VJB50" s="2238"/>
      <c r="VJC50" s="2232"/>
      <c r="VJD50" s="2232"/>
      <c r="VJE50" s="2232"/>
      <c r="VJF50" s="2239"/>
      <c r="VJG50" s="2240"/>
      <c r="VJH50" s="2241"/>
      <c r="VJI50" s="2242"/>
      <c r="VJJ50" s="2243"/>
      <c r="VJK50" s="2243"/>
      <c r="VJL50" s="2244"/>
      <c r="VJM50" s="2181"/>
      <c r="VJN50" s="2181"/>
      <c r="VJO50" s="2181"/>
      <c r="VJP50" s="2181"/>
      <c r="VJQ50" s="2245"/>
      <c r="VJR50" s="2245"/>
      <c r="VJS50" s="2245"/>
      <c r="VJT50" s="2245"/>
      <c r="VJU50" s="2245"/>
      <c r="VJV50" s="2245"/>
      <c r="VJW50" s="2245"/>
      <c r="VJX50" s="2245"/>
      <c r="VJY50" s="2245"/>
      <c r="VJZ50" s="2245"/>
      <c r="VKA50" s="2245"/>
      <c r="VKB50" s="2245"/>
      <c r="VKC50" s="2067"/>
      <c r="VKD50" s="2235"/>
      <c r="VKE50" s="2235"/>
      <c r="VKF50" s="2235"/>
      <c r="VKG50" s="2235"/>
      <c r="VKH50" s="2069"/>
      <c r="VKI50" s="2069"/>
      <c r="VKJ50" s="2069"/>
      <c r="VKK50" s="2067"/>
      <c r="VKL50" s="2181"/>
      <c r="VKM50" s="2236"/>
      <c r="VKN50" s="2237"/>
      <c r="VKO50" s="2238"/>
      <c r="VKP50" s="2238"/>
      <c r="VKQ50" s="2232"/>
      <c r="VKR50" s="2232"/>
      <c r="VKS50" s="2232"/>
      <c r="VKT50" s="2239"/>
      <c r="VKU50" s="2240"/>
      <c r="VKV50" s="2241"/>
      <c r="VKW50" s="2242"/>
      <c r="VKX50" s="2243"/>
      <c r="VKY50" s="2243"/>
      <c r="VKZ50" s="2244"/>
      <c r="VLA50" s="2181"/>
      <c r="VLB50" s="2181"/>
      <c r="VLC50" s="2181"/>
      <c r="VLD50" s="2181"/>
      <c r="VLE50" s="2245"/>
      <c r="VLF50" s="2245"/>
      <c r="VLG50" s="2245"/>
      <c r="VLH50" s="2245"/>
      <c r="VLI50" s="2245"/>
      <c r="VLJ50" s="2245"/>
      <c r="VLK50" s="2245"/>
      <c r="VLL50" s="2245"/>
      <c r="VLM50" s="2245"/>
      <c r="VLN50" s="2245"/>
      <c r="VLO50" s="2245"/>
      <c r="VLP50" s="2245"/>
      <c r="VLQ50" s="2067"/>
      <c r="VLR50" s="2235"/>
      <c r="VLS50" s="2235"/>
      <c r="VLT50" s="2235"/>
      <c r="VLU50" s="2235"/>
      <c r="VLV50" s="2069"/>
      <c r="VLW50" s="2069"/>
      <c r="VLX50" s="2069"/>
      <c r="VLY50" s="2067"/>
      <c r="VLZ50" s="2181"/>
      <c r="VMA50" s="2236"/>
      <c r="VMB50" s="2237"/>
      <c r="VMC50" s="2238"/>
      <c r="VMD50" s="2238"/>
      <c r="VME50" s="2232"/>
      <c r="VMF50" s="2232"/>
      <c r="VMG50" s="2232"/>
      <c r="VMH50" s="2239"/>
      <c r="VMI50" s="2240"/>
      <c r="VMJ50" s="2241"/>
      <c r="VMK50" s="2242"/>
      <c r="VML50" s="2243"/>
      <c r="VMM50" s="2243"/>
      <c r="VMN50" s="2244"/>
      <c r="VMO50" s="2181"/>
      <c r="VMP50" s="2181"/>
      <c r="VMQ50" s="2181"/>
      <c r="VMR50" s="2181"/>
      <c r="VMS50" s="2245"/>
      <c r="VMT50" s="2245"/>
      <c r="VMU50" s="2245"/>
      <c r="VMV50" s="2245"/>
      <c r="VMW50" s="2245"/>
      <c r="VMX50" s="2245"/>
      <c r="VMY50" s="2245"/>
      <c r="VMZ50" s="2245"/>
      <c r="VNA50" s="2245"/>
      <c r="VNB50" s="2245"/>
      <c r="VNC50" s="2245"/>
      <c r="VND50" s="2245"/>
      <c r="VNE50" s="2067"/>
      <c r="VNF50" s="2235"/>
      <c r="VNG50" s="2235"/>
      <c r="VNH50" s="2235"/>
      <c r="VNI50" s="2235"/>
      <c r="VNJ50" s="2069"/>
      <c r="VNK50" s="2069"/>
      <c r="VNL50" s="2069"/>
      <c r="VNM50" s="2067"/>
      <c r="VNN50" s="2181"/>
      <c r="VNO50" s="2236"/>
      <c r="VNP50" s="2237"/>
      <c r="VNQ50" s="2238"/>
      <c r="VNR50" s="2238"/>
      <c r="VNS50" s="2232"/>
      <c r="VNT50" s="2232"/>
      <c r="VNU50" s="2232"/>
      <c r="VNV50" s="2239"/>
      <c r="VNW50" s="2240"/>
      <c r="VNX50" s="2241"/>
      <c r="VNY50" s="2242"/>
      <c r="VNZ50" s="2243"/>
      <c r="VOA50" s="2243"/>
      <c r="VOB50" s="2244"/>
      <c r="VOC50" s="2181"/>
      <c r="VOD50" s="2181"/>
      <c r="VOE50" s="2181"/>
      <c r="VOF50" s="2181"/>
      <c r="VOG50" s="2245"/>
      <c r="VOH50" s="2245"/>
      <c r="VOI50" s="2245"/>
      <c r="VOJ50" s="2245"/>
      <c r="VOK50" s="2245"/>
      <c r="VOL50" s="2245"/>
      <c r="VOM50" s="2245"/>
      <c r="VON50" s="2245"/>
      <c r="VOO50" s="2245"/>
      <c r="VOP50" s="2245"/>
      <c r="VOQ50" s="2245"/>
      <c r="VOR50" s="2245"/>
      <c r="VOS50" s="2067"/>
      <c r="VOT50" s="2235"/>
      <c r="VOU50" s="2235"/>
      <c r="VOV50" s="2235"/>
      <c r="VOW50" s="2235"/>
      <c r="VOX50" s="2069"/>
      <c r="VOY50" s="2069"/>
      <c r="VOZ50" s="2069"/>
      <c r="VPA50" s="2067"/>
      <c r="VPB50" s="2181"/>
      <c r="VPC50" s="2236"/>
      <c r="VPD50" s="2237"/>
      <c r="VPE50" s="2238"/>
      <c r="VPF50" s="2238"/>
      <c r="VPG50" s="2232"/>
      <c r="VPH50" s="2232"/>
      <c r="VPI50" s="2232"/>
      <c r="VPJ50" s="2239"/>
      <c r="VPK50" s="2240"/>
      <c r="VPL50" s="2241"/>
      <c r="VPM50" s="2242"/>
      <c r="VPN50" s="2243"/>
      <c r="VPO50" s="2243"/>
      <c r="VPP50" s="2244"/>
      <c r="VPQ50" s="2181"/>
      <c r="VPR50" s="2181"/>
      <c r="VPS50" s="2181"/>
      <c r="VPT50" s="2181"/>
      <c r="VPU50" s="2245"/>
      <c r="VPV50" s="2245"/>
      <c r="VPW50" s="2245"/>
      <c r="VPX50" s="2245"/>
      <c r="VPY50" s="2245"/>
      <c r="VPZ50" s="2245"/>
      <c r="VQA50" s="2245"/>
      <c r="VQB50" s="2245"/>
      <c r="VQC50" s="2245"/>
      <c r="VQD50" s="2245"/>
      <c r="VQE50" s="2245"/>
      <c r="VQF50" s="2245"/>
      <c r="VQG50" s="2067"/>
      <c r="VQH50" s="2235"/>
      <c r="VQI50" s="2235"/>
      <c r="VQJ50" s="2235"/>
      <c r="VQK50" s="2235"/>
      <c r="VQL50" s="2069"/>
      <c r="VQM50" s="2069"/>
      <c r="VQN50" s="2069"/>
      <c r="VQO50" s="2067"/>
      <c r="VQP50" s="2181"/>
      <c r="VQQ50" s="2236"/>
      <c r="VQR50" s="2237"/>
      <c r="VQS50" s="2238"/>
      <c r="VQT50" s="2238"/>
      <c r="VQU50" s="2232"/>
      <c r="VQV50" s="2232"/>
      <c r="VQW50" s="2232"/>
      <c r="VQX50" s="2239"/>
      <c r="VQY50" s="2240"/>
      <c r="VQZ50" s="2241"/>
      <c r="VRA50" s="2242"/>
      <c r="VRB50" s="2243"/>
      <c r="VRC50" s="2243"/>
      <c r="VRD50" s="2244"/>
      <c r="VRE50" s="2181"/>
      <c r="VRF50" s="2181"/>
      <c r="VRG50" s="2181"/>
      <c r="VRH50" s="2181"/>
      <c r="VRI50" s="2245"/>
      <c r="VRJ50" s="2245"/>
      <c r="VRK50" s="2245"/>
      <c r="VRL50" s="2245"/>
      <c r="VRM50" s="2245"/>
      <c r="VRN50" s="2245"/>
      <c r="VRO50" s="2245"/>
      <c r="VRP50" s="2245"/>
      <c r="VRQ50" s="2245"/>
      <c r="VRR50" s="2245"/>
      <c r="VRS50" s="2245"/>
      <c r="VRT50" s="2245"/>
      <c r="VRU50" s="2067"/>
      <c r="VRV50" s="2235"/>
      <c r="VRW50" s="2235"/>
      <c r="VRX50" s="2235"/>
      <c r="VRY50" s="2235"/>
      <c r="VRZ50" s="2069"/>
      <c r="VSA50" s="2069"/>
      <c r="VSB50" s="2069"/>
      <c r="VSC50" s="2067"/>
      <c r="VSD50" s="2181"/>
      <c r="VSE50" s="2236"/>
      <c r="VSF50" s="2237"/>
      <c r="VSG50" s="2238"/>
      <c r="VSH50" s="2238"/>
      <c r="VSI50" s="2232"/>
      <c r="VSJ50" s="2232"/>
      <c r="VSK50" s="2232"/>
      <c r="VSL50" s="2239"/>
      <c r="VSM50" s="2240"/>
      <c r="VSN50" s="2241"/>
      <c r="VSO50" s="2242"/>
      <c r="VSP50" s="2243"/>
      <c r="VSQ50" s="2243"/>
      <c r="VSR50" s="2244"/>
      <c r="VSS50" s="2181"/>
      <c r="VST50" s="2181"/>
      <c r="VSU50" s="2181"/>
      <c r="VSV50" s="2181"/>
      <c r="VSW50" s="2245"/>
      <c r="VSX50" s="2245"/>
      <c r="VSY50" s="2245"/>
      <c r="VSZ50" s="2245"/>
      <c r="VTA50" s="2245"/>
      <c r="VTB50" s="2245"/>
      <c r="VTC50" s="2245"/>
      <c r="VTD50" s="2245"/>
      <c r="VTE50" s="2245"/>
      <c r="VTF50" s="2245"/>
      <c r="VTG50" s="2245"/>
      <c r="VTH50" s="2245"/>
      <c r="VTI50" s="2067"/>
      <c r="VTJ50" s="2235"/>
      <c r="VTK50" s="2235"/>
      <c r="VTL50" s="2235"/>
      <c r="VTM50" s="2235"/>
      <c r="VTN50" s="2069"/>
      <c r="VTO50" s="2069"/>
      <c r="VTP50" s="2069"/>
      <c r="VTQ50" s="2067"/>
      <c r="VTR50" s="2181"/>
      <c r="VTS50" s="2236"/>
      <c r="VTT50" s="2237"/>
      <c r="VTU50" s="2238"/>
      <c r="VTV50" s="2238"/>
      <c r="VTW50" s="2232"/>
      <c r="VTX50" s="2232"/>
      <c r="VTY50" s="2232"/>
      <c r="VTZ50" s="2239"/>
      <c r="VUA50" s="2240"/>
      <c r="VUB50" s="2241"/>
      <c r="VUC50" s="2242"/>
      <c r="VUD50" s="2243"/>
      <c r="VUE50" s="2243"/>
      <c r="VUF50" s="2244"/>
      <c r="VUG50" s="2181"/>
      <c r="VUH50" s="2181"/>
      <c r="VUI50" s="2181"/>
      <c r="VUJ50" s="2181"/>
      <c r="VUK50" s="2245"/>
      <c r="VUL50" s="2245"/>
      <c r="VUM50" s="2245"/>
      <c r="VUN50" s="2245"/>
      <c r="VUO50" s="2245"/>
      <c r="VUP50" s="2245"/>
      <c r="VUQ50" s="2245"/>
      <c r="VUR50" s="2245"/>
      <c r="VUS50" s="2245"/>
      <c r="VUT50" s="2245"/>
      <c r="VUU50" s="2245"/>
      <c r="VUV50" s="2245"/>
      <c r="VUW50" s="2067"/>
      <c r="VUX50" s="2235"/>
      <c r="VUY50" s="2235"/>
      <c r="VUZ50" s="2235"/>
      <c r="VVA50" s="2235"/>
      <c r="VVB50" s="2069"/>
      <c r="VVC50" s="2069"/>
      <c r="VVD50" s="2069"/>
      <c r="VVE50" s="2067"/>
      <c r="VVF50" s="2181"/>
      <c r="VVG50" s="2236"/>
      <c r="VVH50" s="2237"/>
      <c r="VVI50" s="2238"/>
      <c r="VVJ50" s="2238"/>
      <c r="VVK50" s="2232"/>
      <c r="VVL50" s="2232"/>
      <c r="VVM50" s="2232"/>
      <c r="VVN50" s="2239"/>
      <c r="VVO50" s="2240"/>
      <c r="VVP50" s="2241"/>
      <c r="VVQ50" s="2242"/>
      <c r="VVR50" s="2243"/>
      <c r="VVS50" s="2243"/>
      <c r="VVT50" s="2244"/>
      <c r="VVU50" s="2181"/>
      <c r="VVV50" s="2181"/>
      <c r="VVW50" s="2181"/>
      <c r="VVX50" s="2181"/>
      <c r="VVY50" s="2245"/>
      <c r="VVZ50" s="2245"/>
      <c r="VWA50" s="2245"/>
      <c r="VWB50" s="2245"/>
      <c r="VWC50" s="2245"/>
      <c r="VWD50" s="2245"/>
      <c r="VWE50" s="2245"/>
      <c r="VWF50" s="2245"/>
      <c r="VWG50" s="2245"/>
      <c r="VWH50" s="2245"/>
      <c r="VWI50" s="2245"/>
      <c r="VWJ50" s="2245"/>
      <c r="VWK50" s="2067"/>
      <c r="VWL50" s="2235"/>
      <c r="VWM50" s="2235"/>
      <c r="VWN50" s="2235"/>
      <c r="VWO50" s="2235"/>
      <c r="VWP50" s="2069"/>
      <c r="VWQ50" s="2069"/>
      <c r="VWR50" s="2069"/>
      <c r="VWS50" s="2067"/>
      <c r="VWT50" s="2181"/>
      <c r="VWU50" s="2236"/>
      <c r="VWV50" s="2237"/>
      <c r="VWW50" s="2238"/>
      <c r="VWX50" s="2238"/>
      <c r="VWY50" s="2232"/>
      <c r="VWZ50" s="2232"/>
      <c r="VXA50" s="2232"/>
      <c r="VXB50" s="2239"/>
      <c r="VXC50" s="2240"/>
      <c r="VXD50" s="2241"/>
      <c r="VXE50" s="2242"/>
      <c r="VXF50" s="2243"/>
      <c r="VXG50" s="2243"/>
      <c r="VXH50" s="2244"/>
      <c r="VXI50" s="2181"/>
      <c r="VXJ50" s="2181"/>
      <c r="VXK50" s="2181"/>
      <c r="VXL50" s="2181"/>
      <c r="VXM50" s="2245"/>
      <c r="VXN50" s="2245"/>
      <c r="VXO50" s="2245"/>
      <c r="VXP50" s="2245"/>
      <c r="VXQ50" s="2245"/>
      <c r="VXR50" s="2245"/>
      <c r="VXS50" s="2245"/>
      <c r="VXT50" s="2245"/>
      <c r="VXU50" s="2245"/>
      <c r="VXV50" s="2245"/>
      <c r="VXW50" s="2245"/>
      <c r="VXX50" s="2245"/>
      <c r="VXY50" s="2067"/>
      <c r="VXZ50" s="2235"/>
      <c r="VYA50" s="2235"/>
      <c r="VYB50" s="2235"/>
      <c r="VYC50" s="2235"/>
      <c r="VYD50" s="2069"/>
      <c r="VYE50" s="2069"/>
      <c r="VYF50" s="2069"/>
      <c r="VYG50" s="2067"/>
      <c r="VYH50" s="2181"/>
      <c r="VYI50" s="2236"/>
      <c r="VYJ50" s="2237"/>
      <c r="VYK50" s="2238"/>
      <c r="VYL50" s="2238"/>
      <c r="VYM50" s="2232"/>
      <c r="VYN50" s="2232"/>
      <c r="VYO50" s="2232"/>
      <c r="VYP50" s="2239"/>
      <c r="VYQ50" s="2240"/>
      <c r="VYR50" s="2241"/>
      <c r="VYS50" s="2242"/>
      <c r="VYT50" s="2243"/>
      <c r="VYU50" s="2243"/>
      <c r="VYV50" s="2244"/>
      <c r="VYW50" s="2181"/>
      <c r="VYX50" s="2181"/>
      <c r="VYY50" s="2181"/>
      <c r="VYZ50" s="2181"/>
      <c r="VZA50" s="2245"/>
      <c r="VZB50" s="2245"/>
      <c r="VZC50" s="2245"/>
      <c r="VZD50" s="2245"/>
      <c r="VZE50" s="2245"/>
      <c r="VZF50" s="2245"/>
      <c r="VZG50" s="2245"/>
      <c r="VZH50" s="2245"/>
      <c r="VZI50" s="2245"/>
      <c r="VZJ50" s="2245"/>
      <c r="VZK50" s="2245"/>
      <c r="VZL50" s="2245"/>
      <c r="VZM50" s="2067"/>
      <c r="VZN50" s="2235"/>
      <c r="VZO50" s="2235"/>
      <c r="VZP50" s="2235"/>
      <c r="VZQ50" s="2235"/>
      <c r="VZR50" s="2069"/>
      <c r="VZS50" s="2069"/>
      <c r="VZT50" s="2069"/>
      <c r="VZU50" s="2067"/>
      <c r="VZV50" s="2181"/>
      <c r="VZW50" s="2236"/>
      <c r="VZX50" s="2237"/>
      <c r="VZY50" s="2238"/>
      <c r="VZZ50" s="2238"/>
      <c r="WAA50" s="2232"/>
      <c r="WAB50" s="2232"/>
      <c r="WAC50" s="2232"/>
      <c r="WAD50" s="2239"/>
      <c r="WAE50" s="2240"/>
      <c r="WAF50" s="2241"/>
      <c r="WAG50" s="2242"/>
      <c r="WAH50" s="2243"/>
      <c r="WAI50" s="2243"/>
      <c r="WAJ50" s="2244"/>
      <c r="WAK50" s="2181"/>
      <c r="WAL50" s="2181"/>
      <c r="WAM50" s="2181"/>
      <c r="WAN50" s="2181"/>
      <c r="WAO50" s="2245"/>
      <c r="WAP50" s="2245"/>
      <c r="WAQ50" s="2245"/>
      <c r="WAR50" s="2245"/>
      <c r="WAS50" s="2245"/>
      <c r="WAT50" s="2245"/>
      <c r="WAU50" s="2245"/>
      <c r="WAV50" s="2245"/>
      <c r="WAW50" s="2245"/>
      <c r="WAX50" s="2245"/>
      <c r="WAY50" s="2245"/>
      <c r="WAZ50" s="2245"/>
      <c r="WBA50" s="2067"/>
      <c r="WBB50" s="2235"/>
      <c r="WBC50" s="2235"/>
      <c r="WBD50" s="2235"/>
      <c r="WBE50" s="2235"/>
      <c r="WBF50" s="2069"/>
      <c r="WBG50" s="2069"/>
      <c r="WBH50" s="2069"/>
      <c r="WBI50" s="2067"/>
      <c r="WBJ50" s="2181"/>
      <c r="WBK50" s="2236"/>
      <c r="WBL50" s="2237"/>
      <c r="WBM50" s="2238"/>
      <c r="WBN50" s="2238"/>
      <c r="WBO50" s="2232"/>
      <c r="WBP50" s="2232"/>
      <c r="WBQ50" s="2232"/>
      <c r="WBR50" s="2239"/>
      <c r="WBS50" s="2240"/>
      <c r="WBT50" s="2241"/>
      <c r="WBU50" s="2242"/>
      <c r="WBV50" s="2243"/>
      <c r="WBW50" s="2243"/>
      <c r="WBX50" s="2244"/>
      <c r="WBY50" s="2181"/>
      <c r="WBZ50" s="2181"/>
      <c r="WCA50" s="2181"/>
      <c r="WCB50" s="2181"/>
      <c r="WCC50" s="2245"/>
      <c r="WCD50" s="2245"/>
      <c r="WCE50" s="2245"/>
      <c r="WCF50" s="2245"/>
      <c r="WCG50" s="2245"/>
      <c r="WCH50" s="2245"/>
      <c r="WCI50" s="2245"/>
      <c r="WCJ50" s="2245"/>
      <c r="WCK50" s="2245"/>
      <c r="WCL50" s="2245"/>
      <c r="WCM50" s="2245"/>
      <c r="WCN50" s="2245"/>
      <c r="WCO50" s="2067"/>
      <c r="WCP50" s="2235"/>
      <c r="WCQ50" s="2235"/>
      <c r="WCR50" s="2235"/>
      <c r="WCS50" s="2235"/>
      <c r="WCT50" s="2069"/>
      <c r="WCU50" s="2069"/>
      <c r="WCV50" s="2069"/>
      <c r="WCW50" s="2067"/>
      <c r="WCX50" s="2181"/>
      <c r="WCY50" s="2236"/>
      <c r="WCZ50" s="2237"/>
      <c r="WDA50" s="2238"/>
      <c r="WDB50" s="2238"/>
      <c r="WDC50" s="2232"/>
      <c r="WDD50" s="2232"/>
      <c r="WDE50" s="2232"/>
      <c r="WDF50" s="2239"/>
      <c r="WDG50" s="2240"/>
      <c r="WDH50" s="2241"/>
      <c r="WDI50" s="2242"/>
      <c r="WDJ50" s="2243"/>
      <c r="WDK50" s="2243"/>
      <c r="WDL50" s="2244"/>
      <c r="WDM50" s="2181"/>
      <c r="WDN50" s="2181"/>
      <c r="WDO50" s="2181"/>
      <c r="WDP50" s="2181"/>
      <c r="WDQ50" s="2245"/>
      <c r="WDR50" s="2245"/>
      <c r="WDS50" s="2245"/>
      <c r="WDT50" s="2245"/>
      <c r="WDU50" s="2245"/>
      <c r="WDV50" s="2245"/>
      <c r="WDW50" s="2245"/>
      <c r="WDX50" s="2245"/>
      <c r="WDY50" s="2245"/>
      <c r="WDZ50" s="2245"/>
      <c r="WEA50" s="2245"/>
      <c r="WEB50" s="2245"/>
      <c r="WEC50" s="2067"/>
      <c r="WED50" s="2235"/>
      <c r="WEE50" s="2235"/>
      <c r="WEF50" s="2235"/>
      <c r="WEG50" s="2235"/>
      <c r="WEH50" s="2069"/>
      <c r="WEI50" s="2069"/>
      <c r="WEJ50" s="2069"/>
      <c r="WEK50" s="2067"/>
      <c r="WEL50" s="2181"/>
      <c r="WEM50" s="2236"/>
      <c r="WEN50" s="2237"/>
      <c r="WEO50" s="2238"/>
      <c r="WEP50" s="2238"/>
      <c r="WEQ50" s="2232"/>
      <c r="WER50" s="2232"/>
      <c r="WES50" s="2232"/>
      <c r="WET50" s="2239"/>
      <c r="WEU50" s="2240"/>
      <c r="WEV50" s="2241"/>
      <c r="WEW50" s="2242"/>
      <c r="WEX50" s="2243"/>
      <c r="WEY50" s="2243"/>
      <c r="WEZ50" s="2244"/>
      <c r="WFA50" s="2181"/>
      <c r="WFB50" s="2181"/>
      <c r="WFC50" s="2181"/>
      <c r="WFD50" s="2181"/>
      <c r="WFE50" s="2245"/>
      <c r="WFF50" s="2245"/>
      <c r="WFG50" s="2245"/>
      <c r="WFH50" s="2245"/>
      <c r="WFI50" s="2245"/>
      <c r="WFJ50" s="2245"/>
      <c r="WFK50" s="2245"/>
      <c r="WFL50" s="2245"/>
      <c r="WFM50" s="2245"/>
      <c r="WFN50" s="2245"/>
      <c r="WFO50" s="2245"/>
      <c r="WFP50" s="2245"/>
      <c r="WFQ50" s="2067"/>
      <c r="WFR50" s="2235"/>
      <c r="WFS50" s="2235"/>
      <c r="WFT50" s="2235"/>
      <c r="WFU50" s="2235"/>
      <c r="WFV50" s="2069"/>
      <c r="WFW50" s="2069"/>
      <c r="WFX50" s="2069"/>
      <c r="WFY50" s="2067"/>
      <c r="WFZ50" s="2181"/>
      <c r="WGA50" s="2236"/>
      <c r="WGB50" s="2237"/>
      <c r="WGC50" s="2238"/>
      <c r="WGD50" s="2238"/>
      <c r="WGE50" s="2232"/>
      <c r="WGF50" s="2232"/>
      <c r="WGG50" s="2232"/>
      <c r="WGH50" s="2239"/>
      <c r="WGI50" s="2240"/>
      <c r="WGJ50" s="2241"/>
      <c r="WGK50" s="2242"/>
      <c r="WGL50" s="2243"/>
      <c r="WGM50" s="2243"/>
      <c r="WGN50" s="2244"/>
      <c r="WGO50" s="2181"/>
      <c r="WGP50" s="2181"/>
      <c r="WGQ50" s="2181"/>
      <c r="WGR50" s="2181"/>
      <c r="WGS50" s="2245"/>
      <c r="WGT50" s="2245"/>
      <c r="WGU50" s="2245"/>
      <c r="WGV50" s="2245"/>
      <c r="WGW50" s="2245"/>
      <c r="WGX50" s="2245"/>
      <c r="WGY50" s="2245"/>
      <c r="WGZ50" s="2245"/>
      <c r="WHA50" s="2245"/>
      <c r="WHB50" s="2245"/>
      <c r="WHC50" s="2245"/>
      <c r="WHD50" s="2245"/>
      <c r="WHE50" s="2067"/>
      <c r="WHF50" s="2235"/>
      <c r="WHG50" s="2235"/>
      <c r="WHH50" s="2235"/>
      <c r="WHI50" s="2235"/>
      <c r="WHJ50" s="2069"/>
      <c r="WHK50" s="2069"/>
      <c r="WHL50" s="2069"/>
      <c r="WHM50" s="2067"/>
      <c r="WHN50" s="2181"/>
      <c r="WHO50" s="2236"/>
      <c r="WHP50" s="2237"/>
      <c r="WHQ50" s="2238"/>
      <c r="WHR50" s="2238"/>
      <c r="WHS50" s="2232"/>
      <c r="WHT50" s="2232"/>
      <c r="WHU50" s="2232"/>
      <c r="WHV50" s="2239"/>
      <c r="WHW50" s="2240"/>
      <c r="WHX50" s="2241"/>
      <c r="WHY50" s="2242"/>
      <c r="WHZ50" s="2243"/>
      <c r="WIA50" s="2243"/>
      <c r="WIB50" s="2244"/>
      <c r="WIC50" s="2181"/>
      <c r="WID50" s="2181"/>
      <c r="WIE50" s="2181"/>
      <c r="WIF50" s="2181"/>
      <c r="WIG50" s="2245"/>
      <c r="WIH50" s="2245"/>
      <c r="WII50" s="2245"/>
      <c r="WIJ50" s="2245"/>
      <c r="WIK50" s="2245"/>
      <c r="WIL50" s="2245"/>
      <c r="WIM50" s="2245"/>
      <c r="WIN50" s="2245"/>
      <c r="WIO50" s="2245"/>
      <c r="WIP50" s="2245"/>
      <c r="WIQ50" s="2245"/>
      <c r="WIR50" s="2245"/>
      <c r="WIS50" s="2067"/>
      <c r="WIT50" s="2235"/>
      <c r="WIU50" s="2235"/>
      <c r="WIV50" s="2235"/>
      <c r="WIW50" s="2235"/>
      <c r="WIX50" s="2069"/>
      <c r="WIY50" s="2069"/>
      <c r="WIZ50" s="2069"/>
      <c r="WJA50" s="2067"/>
      <c r="WJB50" s="2181"/>
      <c r="WJC50" s="2236"/>
      <c r="WJD50" s="2237"/>
      <c r="WJE50" s="2238"/>
      <c r="WJF50" s="2238"/>
      <c r="WJG50" s="2232"/>
      <c r="WJH50" s="2232"/>
      <c r="WJI50" s="2232"/>
      <c r="WJJ50" s="2239"/>
      <c r="WJK50" s="2240"/>
      <c r="WJL50" s="2241"/>
      <c r="WJM50" s="2242"/>
      <c r="WJN50" s="2243"/>
      <c r="WJO50" s="2243"/>
      <c r="WJP50" s="2244"/>
      <c r="WJQ50" s="2181"/>
      <c r="WJR50" s="2181"/>
      <c r="WJS50" s="2181"/>
      <c r="WJT50" s="2181"/>
      <c r="WJU50" s="2245"/>
      <c r="WJV50" s="2245"/>
      <c r="WJW50" s="2245"/>
      <c r="WJX50" s="2245"/>
      <c r="WJY50" s="2245"/>
      <c r="WJZ50" s="2245"/>
      <c r="WKA50" s="2245"/>
      <c r="WKB50" s="2245"/>
      <c r="WKC50" s="2245"/>
      <c r="WKD50" s="2245"/>
      <c r="WKE50" s="2245"/>
      <c r="WKF50" s="2245"/>
      <c r="WKG50" s="2067"/>
      <c r="WKH50" s="2235"/>
      <c r="WKI50" s="2235"/>
      <c r="WKJ50" s="2235"/>
      <c r="WKK50" s="2235"/>
      <c r="WKL50" s="2069"/>
      <c r="WKM50" s="2069"/>
      <c r="WKN50" s="2069"/>
      <c r="WKO50" s="2067"/>
      <c r="WKP50" s="2181"/>
      <c r="WKQ50" s="2236"/>
      <c r="WKR50" s="2237"/>
      <c r="WKS50" s="2238"/>
      <c r="WKT50" s="2238"/>
      <c r="WKU50" s="2232"/>
      <c r="WKV50" s="2232"/>
      <c r="WKW50" s="2232"/>
      <c r="WKX50" s="2239"/>
      <c r="WKY50" s="2240"/>
      <c r="WKZ50" s="2241"/>
      <c r="WLA50" s="2242"/>
      <c r="WLB50" s="2243"/>
      <c r="WLC50" s="2243"/>
      <c r="WLD50" s="2244"/>
      <c r="WLE50" s="2181"/>
      <c r="WLF50" s="2181"/>
      <c r="WLG50" s="2181"/>
      <c r="WLH50" s="2181"/>
      <c r="WLI50" s="2245"/>
      <c r="WLJ50" s="2245"/>
      <c r="WLK50" s="2245"/>
      <c r="WLL50" s="2245"/>
      <c r="WLM50" s="2245"/>
      <c r="WLN50" s="2245"/>
      <c r="WLO50" s="2245"/>
      <c r="WLP50" s="2245"/>
      <c r="WLQ50" s="2245"/>
      <c r="WLR50" s="2245"/>
      <c r="WLS50" s="2245"/>
      <c r="WLT50" s="2245"/>
      <c r="WLU50" s="2067"/>
      <c r="WLV50" s="2235"/>
      <c r="WLW50" s="2235"/>
      <c r="WLX50" s="2235"/>
      <c r="WLY50" s="2235"/>
      <c r="WLZ50" s="2069"/>
      <c r="WMA50" s="2069"/>
      <c r="WMB50" s="2069"/>
      <c r="WMC50" s="2067"/>
      <c r="WMD50" s="2181"/>
      <c r="WME50" s="2236"/>
      <c r="WMF50" s="2237"/>
      <c r="WMG50" s="2238"/>
      <c r="WMH50" s="2238"/>
      <c r="WMI50" s="2232"/>
      <c r="WMJ50" s="2232"/>
      <c r="WMK50" s="2232"/>
      <c r="WML50" s="2239"/>
      <c r="WMM50" s="2240"/>
      <c r="WMN50" s="2241"/>
      <c r="WMO50" s="2242"/>
      <c r="WMP50" s="2243"/>
      <c r="WMQ50" s="2243"/>
      <c r="WMR50" s="2244"/>
      <c r="WMS50" s="2181"/>
      <c r="WMT50" s="2181"/>
      <c r="WMU50" s="2181"/>
      <c r="WMV50" s="2181"/>
      <c r="WMW50" s="2245"/>
      <c r="WMX50" s="2245"/>
      <c r="WMY50" s="2245"/>
      <c r="WMZ50" s="2245"/>
      <c r="WNA50" s="2245"/>
      <c r="WNB50" s="2245"/>
      <c r="WNC50" s="2245"/>
      <c r="WND50" s="2245"/>
      <c r="WNE50" s="2245"/>
      <c r="WNF50" s="2245"/>
      <c r="WNG50" s="2245"/>
      <c r="WNH50" s="2245"/>
      <c r="WNI50" s="2067"/>
      <c r="WNJ50" s="2235"/>
      <c r="WNK50" s="2235"/>
      <c r="WNL50" s="2235"/>
      <c r="WNM50" s="2235"/>
      <c r="WNN50" s="2069"/>
      <c r="WNO50" s="2069"/>
      <c r="WNP50" s="2069"/>
      <c r="WNQ50" s="2067"/>
      <c r="WNR50" s="2181"/>
      <c r="WNS50" s="2236"/>
      <c r="WNT50" s="2237"/>
      <c r="WNU50" s="2238"/>
      <c r="WNV50" s="2238"/>
      <c r="WNW50" s="2232"/>
      <c r="WNX50" s="2232"/>
      <c r="WNY50" s="2232"/>
      <c r="WNZ50" s="2239"/>
      <c r="WOA50" s="2240"/>
      <c r="WOB50" s="2241"/>
      <c r="WOC50" s="2242"/>
      <c r="WOD50" s="2243"/>
      <c r="WOE50" s="2243"/>
      <c r="WOF50" s="2244"/>
      <c r="WOG50" s="2181"/>
      <c r="WOH50" s="2181"/>
      <c r="WOI50" s="2181"/>
      <c r="WOJ50" s="2181"/>
      <c r="WOK50" s="2245"/>
      <c r="WOL50" s="2245"/>
      <c r="WOM50" s="2245"/>
      <c r="WON50" s="2245"/>
      <c r="WOO50" s="2245"/>
      <c r="WOP50" s="2245"/>
      <c r="WOQ50" s="2245"/>
      <c r="WOR50" s="2245"/>
      <c r="WOS50" s="2245"/>
      <c r="WOT50" s="2245"/>
      <c r="WOU50" s="2245"/>
      <c r="WOV50" s="2245"/>
      <c r="WOW50" s="2067"/>
      <c r="WOX50" s="2235"/>
      <c r="WOY50" s="2235"/>
      <c r="WOZ50" s="2235"/>
      <c r="WPA50" s="2235"/>
      <c r="WPB50" s="2069"/>
      <c r="WPC50" s="2069"/>
      <c r="WPD50" s="2069"/>
      <c r="WPE50" s="2067"/>
      <c r="WPF50" s="2181"/>
      <c r="WPG50" s="2236"/>
      <c r="WPH50" s="2237"/>
      <c r="WPI50" s="2238"/>
      <c r="WPJ50" s="2238"/>
      <c r="WPK50" s="2232"/>
      <c r="WPL50" s="2232"/>
      <c r="WPM50" s="2232"/>
      <c r="WPN50" s="2239"/>
      <c r="WPO50" s="2240"/>
      <c r="WPP50" s="2241"/>
      <c r="WPQ50" s="2242"/>
      <c r="WPR50" s="2243"/>
      <c r="WPS50" s="2243"/>
      <c r="WPT50" s="2244"/>
      <c r="WPU50" s="2181"/>
      <c r="WPV50" s="2181"/>
      <c r="WPW50" s="2181"/>
      <c r="WPX50" s="2181"/>
      <c r="WPY50" s="2245"/>
      <c r="WPZ50" s="2245"/>
      <c r="WQA50" s="2245"/>
      <c r="WQB50" s="2245"/>
      <c r="WQC50" s="2245"/>
      <c r="WQD50" s="2245"/>
      <c r="WQE50" s="2245"/>
      <c r="WQF50" s="2245"/>
      <c r="WQG50" s="2245"/>
      <c r="WQH50" s="2245"/>
      <c r="WQI50" s="2245"/>
      <c r="WQJ50" s="2245"/>
      <c r="WQK50" s="2067"/>
      <c r="WQL50" s="2235"/>
      <c r="WQM50" s="2235"/>
      <c r="WQN50" s="2235"/>
      <c r="WQO50" s="2235"/>
      <c r="WQP50" s="2069"/>
      <c r="WQQ50" s="2069"/>
      <c r="WQR50" s="2069"/>
      <c r="WQS50" s="2067"/>
      <c r="WQT50" s="2181"/>
      <c r="WQU50" s="2236"/>
      <c r="WQV50" s="2237"/>
      <c r="WQW50" s="2238"/>
      <c r="WQX50" s="2238"/>
      <c r="WQY50" s="2232"/>
      <c r="WQZ50" s="2232"/>
      <c r="WRA50" s="2232"/>
      <c r="WRB50" s="2239"/>
      <c r="WRC50" s="2240"/>
      <c r="WRD50" s="2241"/>
      <c r="WRE50" s="2242"/>
      <c r="WRF50" s="2243"/>
      <c r="WRG50" s="2243"/>
      <c r="WRH50" s="2244"/>
      <c r="WRI50" s="2181"/>
      <c r="WRJ50" s="2181"/>
      <c r="WRK50" s="2181"/>
      <c r="WRL50" s="2181"/>
      <c r="WRM50" s="2245"/>
      <c r="WRN50" s="2245"/>
      <c r="WRO50" s="2245"/>
      <c r="WRP50" s="2245"/>
      <c r="WRQ50" s="2245"/>
      <c r="WRR50" s="2245"/>
      <c r="WRS50" s="2245"/>
      <c r="WRT50" s="2245"/>
      <c r="WRU50" s="2245"/>
      <c r="WRV50" s="2245"/>
      <c r="WRW50" s="2245"/>
      <c r="WRX50" s="2245"/>
      <c r="WRY50" s="2067"/>
      <c r="WRZ50" s="2235"/>
      <c r="WSA50" s="2235"/>
      <c r="WSB50" s="2235"/>
      <c r="WSC50" s="2235"/>
      <c r="WSD50" s="2069"/>
      <c r="WSE50" s="2069"/>
      <c r="WSF50" s="2069"/>
      <c r="WSG50" s="2067"/>
      <c r="WSH50" s="2181"/>
      <c r="WSI50" s="2236"/>
      <c r="WSJ50" s="2237"/>
      <c r="WSK50" s="2238"/>
      <c r="WSL50" s="2238"/>
      <c r="WSM50" s="2232"/>
      <c r="WSN50" s="2232"/>
      <c r="WSO50" s="2232"/>
      <c r="WSP50" s="2239"/>
      <c r="WSQ50" s="2240"/>
      <c r="WSR50" s="2241"/>
      <c r="WSS50" s="2242"/>
      <c r="WST50" s="2243"/>
      <c r="WSU50" s="2243"/>
      <c r="WSV50" s="2244"/>
      <c r="WSW50" s="2181"/>
      <c r="WSX50" s="2181"/>
      <c r="WSY50" s="2181"/>
      <c r="WSZ50" s="2181"/>
      <c r="WTA50" s="2245"/>
      <c r="WTB50" s="2245"/>
      <c r="WTC50" s="2245"/>
      <c r="WTD50" s="2245"/>
      <c r="WTE50" s="2245"/>
      <c r="WTF50" s="2245"/>
      <c r="WTG50" s="2245"/>
      <c r="WTH50" s="2245"/>
      <c r="WTI50" s="2245"/>
      <c r="WTJ50" s="2245"/>
      <c r="WTK50" s="2245"/>
      <c r="WTL50" s="2245"/>
      <c r="WTM50" s="2067"/>
      <c r="WTN50" s="2235"/>
      <c r="WTO50" s="2235"/>
      <c r="WTP50" s="2235"/>
      <c r="WTQ50" s="2235"/>
      <c r="WTR50" s="2069"/>
      <c r="WTS50" s="2069"/>
      <c r="WTT50" s="2069"/>
      <c r="WTU50" s="2067"/>
      <c r="WTV50" s="2181"/>
      <c r="WTW50" s="2236"/>
      <c r="WTX50" s="2237"/>
      <c r="WTY50" s="2238"/>
      <c r="WTZ50" s="2238"/>
      <c r="WUA50" s="2232"/>
      <c r="WUB50" s="2232"/>
      <c r="WUC50" s="2232"/>
      <c r="WUD50" s="2239"/>
      <c r="WUE50" s="2240"/>
      <c r="WUF50" s="2241"/>
      <c r="WUG50" s="2242"/>
      <c r="WUH50" s="2243"/>
      <c r="WUI50" s="2243"/>
      <c r="WUJ50" s="2244"/>
      <c r="WUK50" s="2181"/>
      <c r="WUL50" s="2181"/>
      <c r="WUM50" s="2181"/>
      <c r="WUN50" s="2181"/>
      <c r="WUO50" s="2245"/>
      <c r="WUP50" s="2245"/>
      <c r="WUQ50" s="2245"/>
      <c r="WUR50" s="2245"/>
      <c r="WUS50" s="2245"/>
      <c r="WUT50" s="2245"/>
      <c r="WUU50" s="2245"/>
      <c r="WUV50" s="2245"/>
      <c r="WUW50" s="2245"/>
      <c r="WUX50" s="2245"/>
      <c r="WUY50" s="2245"/>
      <c r="WUZ50" s="2245"/>
      <c r="WVA50" s="2067"/>
      <c r="WVB50" s="2235"/>
      <c r="WVC50" s="2235"/>
      <c r="WVD50" s="2235"/>
      <c r="WVE50" s="2235"/>
      <c r="WVF50" s="2069"/>
      <c r="WVG50" s="2069"/>
      <c r="WVH50" s="2069"/>
      <c r="WVI50" s="2067"/>
      <c r="WVJ50" s="2181"/>
      <c r="WVK50" s="2236"/>
      <c r="WVL50" s="2237"/>
      <c r="WVM50" s="2238"/>
      <c r="WVN50" s="2238"/>
      <c r="WVO50" s="2232"/>
      <c r="WVP50" s="2232"/>
      <c r="WVQ50" s="2232"/>
      <c r="WVR50" s="2239"/>
      <c r="WVS50" s="2240"/>
      <c r="WVT50" s="2241"/>
      <c r="WVU50" s="2242"/>
      <c r="WVV50" s="2243"/>
      <c r="WVW50" s="2243"/>
      <c r="WVX50" s="2244"/>
      <c r="WVY50" s="2181"/>
      <c r="WVZ50" s="2181"/>
      <c r="WWA50" s="2181"/>
      <c r="WWB50" s="2181"/>
      <c r="WWC50" s="2245"/>
      <c r="WWD50" s="2245"/>
      <c r="WWE50" s="2245"/>
      <c r="WWF50" s="2245"/>
      <c r="WWG50" s="2245"/>
      <c r="WWH50" s="2245"/>
      <c r="WWI50" s="2245"/>
      <c r="WWJ50" s="2245"/>
      <c r="WWK50" s="2245"/>
      <c r="WWL50" s="2245"/>
      <c r="WWM50" s="2245"/>
      <c r="WWN50" s="2245"/>
      <c r="WWO50" s="2067"/>
      <c r="WWP50" s="2235"/>
      <c r="WWQ50" s="2235"/>
      <c r="WWR50" s="2235"/>
      <c r="WWS50" s="2235"/>
      <c r="WWT50" s="2069"/>
      <c r="WWU50" s="2069"/>
      <c r="WWV50" s="2069"/>
      <c r="WWW50" s="2067"/>
      <c r="WWX50" s="2181"/>
      <c r="WWY50" s="2236"/>
      <c r="WWZ50" s="2237"/>
      <c r="WXA50" s="2238"/>
      <c r="WXB50" s="2238"/>
      <c r="WXC50" s="2232"/>
      <c r="WXD50" s="2232"/>
      <c r="WXE50" s="2232"/>
      <c r="WXF50" s="2239"/>
      <c r="WXG50" s="2240"/>
      <c r="WXH50" s="2241"/>
      <c r="WXI50" s="2242"/>
      <c r="WXJ50" s="2243"/>
      <c r="WXK50" s="2243"/>
      <c r="WXL50" s="2244"/>
      <c r="WXM50" s="2181"/>
      <c r="WXN50" s="2181"/>
      <c r="WXO50" s="2181"/>
      <c r="WXP50" s="2181"/>
      <c r="WXQ50" s="2245"/>
      <c r="WXR50" s="2245"/>
      <c r="WXS50" s="2245"/>
      <c r="WXT50" s="2245"/>
      <c r="WXU50" s="2245"/>
      <c r="WXV50" s="2245"/>
      <c r="WXW50" s="2245"/>
      <c r="WXX50" s="2245"/>
      <c r="WXY50" s="2245"/>
      <c r="WXZ50" s="2245"/>
      <c r="WYA50" s="2245"/>
      <c r="WYB50" s="2245"/>
      <c r="WYC50" s="2067"/>
      <c r="WYD50" s="2235"/>
      <c r="WYE50" s="2235"/>
      <c r="WYF50" s="2235"/>
      <c r="WYG50" s="2235"/>
      <c r="WYH50" s="2069"/>
      <c r="WYI50" s="2069"/>
      <c r="WYJ50" s="2069"/>
      <c r="WYK50" s="2067"/>
      <c r="WYL50" s="2181"/>
      <c r="WYM50" s="2236"/>
      <c r="WYN50" s="2237"/>
      <c r="WYO50" s="2238"/>
      <c r="WYP50" s="2238"/>
      <c r="WYQ50" s="2232"/>
      <c r="WYR50" s="2232"/>
      <c r="WYS50" s="2232"/>
      <c r="WYT50" s="2239"/>
      <c r="WYU50" s="2240"/>
      <c r="WYV50" s="2241"/>
      <c r="WYW50" s="2242"/>
      <c r="WYX50" s="2243"/>
      <c r="WYY50" s="2243"/>
      <c r="WYZ50" s="2244"/>
      <c r="WZA50" s="2181"/>
      <c r="WZB50" s="2181"/>
      <c r="WZC50" s="2181"/>
      <c r="WZD50" s="2181"/>
      <c r="WZE50" s="2245"/>
      <c r="WZF50" s="2245"/>
      <c r="WZG50" s="2245"/>
      <c r="WZH50" s="2245"/>
      <c r="WZI50" s="2245"/>
      <c r="WZJ50" s="2245"/>
      <c r="WZK50" s="2245"/>
      <c r="WZL50" s="2245"/>
      <c r="WZM50" s="2245"/>
      <c r="WZN50" s="2245"/>
      <c r="WZO50" s="2245"/>
      <c r="WZP50" s="2245"/>
      <c r="WZQ50" s="2067"/>
      <c r="WZR50" s="2235"/>
      <c r="WZS50" s="2235"/>
      <c r="WZT50" s="2235"/>
      <c r="WZU50" s="2235"/>
      <c r="WZV50" s="2069"/>
      <c r="WZW50" s="2069"/>
      <c r="WZX50" s="2069"/>
      <c r="WZY50" s="2067"/>
      <c r="WZZ50" s="2181"/>
      <c r="XAA50" s="2236"/>
      <c r="XAB50" s="2237"/>
      <c r="XAC50" s="2238"/>
      <c r="XAD50" s="2238"/>
      <c r="XAE50" s="2232"/>
      <c r="XAF50" s="2232"/>
      <c r="XAG50" s="2232"/>
      <c r="XAH50" s="2239"/>
      <c r="XAI50" s="2240"/>
      <c r="XAJ50" s="2241"/>
      <c r="XAK50" s="2242"/>
      <c r="XAL50" s="2243"/>
      <c r="XAM50" s="2243"/>
      <c r="XAN50" s="2244"/>
      <c r="XAO50" s="2181"/>
      <c r="XAP50" s="2181"/>
      <c r="XAQ50" s="2181"/>
      <c r="XAR50" s="2181"/>
      <c r="XAS50" s="2245"/>
      <c r="XAT50" s="2245"/>
      <c r="XAU50" s="2245"/>
      <c r="XAV50" s="2245"/>
      <c r="XAW50" s="2245"/>
      <c r="XAX50" s="2245"/>
      <c r="XAY50" s="2245"/>
      <c r="XAZ50" s="2245"/>
      <c r="XBA50" s="2245"/>
      <c r="XBB50" s="2245"/>
      <c r="XBC50" s="2245"/>
      <c r="XBD50" s="2245"/>
      <c r="XBE50" s="2067"/>
      <c r="XBF50" s="2235"/>
      <c r="XBG50" s="2235"/>
      <c r="XBH50" s="2235"/>
      <c r="XBI50" s="2235"/>
      <c r="XBJ50" s="2069"/>
      <c r="XBK50" s="2069"/>
      <c r="XBL50" s="2069"/>
      <c r="XBM50" s="2067"/>
      <c r="XBN50" s="2181"/>
      <c r="XBO50" s="2236"/>
      <c r="XBP50" s="2237"/>
      <c r="XBQ50" s="2238"/>
      <c r="XBR50" s="2238"/>
      <c r="XBS50" s="2232"/>
      <c r="XBT50" s="2232"/>
      <c r="XBU50" s="2232"/>
      <c r="XBV50" s="2239"/>
      <c r="XBW50" s="2240"/>
      <c r="XBX50" s="2241"/>
      <c r="XBY50" s="2242"/>
      <c r="XBZ50" s="2243"/>
      <c r="XCA50" s="2243"/>
      <c r="XCB50" s="2244"/>
      <c r="XCC50" s="2181"/>
      <c r="XCD50" s="2181"/>
      <c r="XCE50" s="2181"/>
      <c r="XCF50" s="2181"/>
      <c r="XCG50" s="2245"/>
      <c r="XCH50" s="2245"/>
      <c r="XCI50" s="2245"/>
      <c r="XCJ50" s="2245"/>
      <c r="XCK50" s="2245"/>
      <c r="XCL50" s="2245"/>
      <c r="XCM50" s="2245"/>
      <c r="XCN50" s="2245"/>
      <c r="XCO50" s="2245"/>
      <c r="XCP50" s="2245"/>
      <c r="XCQ50" s="2245"/>
      <c r="XCR50" s="2245"/>
      <c r="XCS50" s="2067"/>
      <c r="XCT50" s="2235"/>
      <c r="XCU50" s="2235"/>
      <c r="XCV50" s="2235"/>
      <c r="XCW50" s="2235"/>
      <c r="XCX50" s="2069"/>
      <c r="XCY50" s="2069"/>
      <c r="XCZ50" s="2069"/>
      <c r="XDA50" s="2067"/>
      <c r="XDB50" s="2181"/>
      <c r="XDC50" s="2236"/>
      <c r="XDD50" s="2237"/>
      <c r="XDE50" s="2238"/>
      <c r="XDF50" s="2238"/>
      <c r="XDG50" s="2232"/>
      <c r="XDH50" s="2232"/>
      <c r="XDI50" s="2232"/>
      <c r="XDJ50" s="2239"/>
      <c r="XDK50" s="2240"/>
      <c r="XDL50" s="2241"/>
      <c r="XDM50" s="2242"/>
      <c r="XDN50" s="2243"/>
      <c r="XDO50" s="2243"/>
      <c r="XDP50" s="2244"/>
      <c r="XDQ50" s="2181"/>
      <c r="XDR50" s="2181"/>
      <c r="XDS50" s="2181"/>
      <c r="XDT50" s="2181"/>
      <c r="XDU50" s="2245"/>
      <c r="XDV50" s="2245"/>
      <c r="XDW50" s="2245"/>
      <c r="XDX50" s="2245"/>
      <c r="XDY50" s="2245"/>
      <c r="XDZ50" s="2245"/>
      <c r="XEA50" s="2245"/>
      <c r="XEB50" s="2245"/>
      <c r="XEC50" s="2245"/>
      <c r="XED50" s="2245"/>
      <c r="XEE50" s="2245"/>
      <c r="XEF50" s="2245"/>
      <c r="XEG50" s="2067"/>
      <c r="XEH50" s="2235"/>
      <c r="XEI50" s="2235"/>
      <c r="XEJ50" s="2235"/>
      <c r="XEK50" s="2235"/>
      <c r="XEL50" s="2069"/>
      <c r="XEM50" s="2069"/>
      <c r="XEN50" s="2069"/>
      <c r="XEO50" s="2067"/>
      <c r="XEP50" s="2181"/>
      <c r="XEQ50" s="2236"/>
      <c r="XER50" s="2237"/>
      <c r="XES50" s="2238"/>
      <c r="XET50" s="2238"/>
      <c r="XEU50" s="2232"/>
      <c r="XEV50" s="2232"/>
      <c r="XEW50" s="2232"/>
      <c r="XEX50" s="2239"/>
      <c r="XEY50" s="2240"/>
      <c r="XEZ50" s="2241"/>
      <c r="XFA50" s="2242"/>
      <c r="XFB50" s="2243"/>
      <c r="XFC50" s="2243"/>
      <c r="XFD50" s="2244"/>
    </row>
    <row r="51" spans="1:16384" s="1921" customFormat="1" ht="70.5" customHeight="1" x14ac:dyDescent="0.25">
      <c r="A51" s="2036" t="s">
        <v>69</v>
      </c>
      <c r="B51" s="2039" t="s">
        <v>195</v>
      </c>
      <c r="C51" s="2039" t="s">
        <v>196</v>
      </c>
      <c r="D51" s="2039" t="s">
        <v>72</v>
      </c>
      <c r="E51" s="1035" t="s">
        <v>73</v>
      </c>
      <c r="F51" s="1842"/>
      <c r="G51" s="1842"/>
      <c r="H51" s="1842"/>
      <c r="I51" s="1900"/>
      <c r="J51" s="1025" t="s">
        <v>781</v>
      </c>
      <c r="K51" s="1025">
        <v>43232804</v>
      </c>
      <c r="L51" s="1025" t="s">
        <v>855</v>
      </c>
      <c r="M51" s="2028" t="s">
        <v>59</v>
      </c>
      <c r="N51" s="2028" t="s">
        <v>106</v>
      </c>
      <c r="O51" s="2028" t="s">
        <v>762</v>
      </c>
      <c r="P51" s="2028" t="s">
        <v>75</v>
      </c>
      <c r="Q51" s="2080">
        <v>100000000</v>
      </c>
      <c r="R51" s="2028"/>
      <c r="S51" s="1025" t="s">
        <v>76</v>
      </c>
      <c r="T51" s="1025" t="s">
        <v>77</v>
      </c>
      <c r="U51" s="1025" t="s">
        <v>101</v>
      </c>
      <c r="V51" s="2028"/>
      <c r="W51" s="2028"/>
      <c r="X51" s="2028"/>
      <c r="Y51" s="2028"/>
      <c r="Z51" s="2028"/>
      <c r="AA51" s="2028"/>
      <c r="AB51" s="2028"/>
      <c r="AC51" s="2028"/>
      <c r="AD51" s="2028"/>
      <c r="AE51" s="2028"/>
      <c r="AF51" s="2028"/>
      <c r="AG51" s="2028"/>
      <c r="AH51" s="2028"/>
      <c r="AI51" s="2028"/>
      <c r="AJ51" s="2028"/>
      <c r="AK51" s="2028"/>
      <c r="AL51" s="2028"/>
      <c r="AM51" s="2028"/>
      <c r="AN51" s="2028"/>
      <c r="AO51" s="2053"/>
      <c r="AP51" s="2053"/>
      <c r="AQ51" s="2062"/>
      <c r="AR51" s="2062"/>
      <c r="AS51" s="2062"/>
      <c r="AT51" s="2062"/>
      <c r="AU51" s="2062"/>
      <c r="AV51" s="2062"/>
      <c r="AW51" s="2062"/>
    </row>
    <row r="52" spans="1:16384" s="1921" customFormat="1" ht="60.75" customHeight="1" x14ac:dyDescent="0.25">
      <c r="A52" s="2281" t="s">
        <v>69</v>
      </c>
      <c r="B52" s="2039" t="s">
        <v>195</v>
      </c>
      <c r="C52" s="2039" t="s">
        <v>196</v>
      </c>
      <c r="D52" s="2039" t="s">
        <v>72</v>
      </c>
      <c r="E52" s="1035" t="s">
        <v>73</v>
      </c>
      <c r="F52" s="1832"/>
      <c r="G52" s="1832"/>
      <c r="H52" s="1832"/>
      <c r="I52" s="1073"/>
      <c r="J52" s="2044" t="s">
        <v>197</v>
      </c>
      <c r="K52" s="1005" t="s">
        <v>198</v>
      </c>
      <c r="L52" s="2081" t="s">
        <v>912</v>
      </c>
      <c r="M52" s="1011" t="s">
        <v>57</v>
      </c>
      <c r="N52" s="1005" t="s">
        <v>106</v>
      </c>
      <c r="O52" s="1005" t="s">
        <v>111</v>
      </c>
      <c r="P52" s="1005" t="s">
        <v>75</v>
      </c>
      <c r="Q52" s="2033">
        <v>700000000</v>
      </c>
      <c r="R52" s="2033"/>
      <c r="S52" s="1005" t="s">
        <v>76</v>
      </c>
      <c r="T52" s="1005" t="s">
        <v>77</v>
      </c>
      <c r="U52" s="1005" t="s">
        <v>126</v>
      </c>
      <c r="V52" s="1851"/>
      <c r="W52" s="2034"/>
      <c r="X52" s="1851"/>
      <c r="Y52" s="1851"/>
      <c r="Z52" s="2034"/>
      <c r="AA52" s="1851"/>
      <c r="AB52" s="1851"/>
      <c r="AC52" s="1851"/>
      <c r="AD52" s="1851"/>
      <c r="AE52" s="2135">
        <v>700000000</v>
      </c>
      <c r="AF52" s="1851"/>
      <c r="AG52" s="1851"/>
      <c r="AH52" s="1851"/>
      <c r="AI52" s="1851"/>
      <c r="AJ52" s="1851"/>
      <c r="AK52" s="1851"/>
      <c r="AL52" s="1851"/>
      <c r="AM52" s="1851"/>
      <c r="AN52" s="1851"/>
      <c r="AO52" s="2062"/>
      <c r="AP52" s="2062"/>
      <c r="AQ52" s="2062"/>
      <c r="AR52" s="2062"/>
      <c r="AS52" s="2062"/>
      <c r="AT52" s="2062"/>
      <c r="AU52" s="2062"/>
      <c r="AV52" s="2062"/>
      <c r="AW52" s="2062"/>
    </row>
    <row r="53" spans="1:16384" s="1921" customFormat="1" ht="60.75" hidden="1" customHeight="1" x14ac:dyDescent="0.25">
      <c r="A53" s="2036" t="s">
        <v>69</v>
      </c>
      <c r="B53" s="2039" t="s">
        <v>195</v>
      </c>
      <c r="C53" s="2039" t="s">
        <v>196</v>
      </c>
      <c r="D53" s="2039" t="s">
        <v>72</v>
      </c>
      <c r="E53" s="1035" t="s">
        <v>73</v>
      </c>
      <c r="F53" s="1832"/>
      <c r="G53" s="1832"/>
      <c r="H53" s="1832"/>
      <c r="I53" s="1073"/>
      <c r="J53" s="1022"/>
      <c r="K53" s="1022"/>
      <c r="L53" s="2248" t="s">
        <v>134</v>
      </c>
      <c r="M53" s="2050" t="s">
        <v>105</v>
      </c>
      <c r="N53" s="2050"/>
      <c r="O53" s="2050"/>
      <c r="P53" s="2050" t="s">
        <v>75</v>
      </c>
      <c r="Q53" s="2249">
        <v>1180893</v>
      </c>
      <c r="R53" s="2249">
        <v>1180893</v>
      </c>
      <c r="S53" s="2050" t="s">
        <v>84</v>
      </c>
      <c r="T53" s="2050" t="s">
        <v>77</v>
      </c>
      <c r="U53" s="2050" t="s">
        <v>101</v>
      </c>
      <c r="V53" s="2100"/>
      <c r="W53" s="2100"/>
      <c r="X53" s="1900"/>
      <c r="Y53" s="2101"/>
      <c r="Z53" s="2102"/>
      <c r="AA53" s="1005"/>
      <c r="AB53" s="1005"/>
      <c r="AC53" s="1031"/>
      <c r="AD53" s="1031"/>
      <c r="AE53" s="1031"/>
      <c r="AF53" s="1031"/>
      <c r="AG53" s="1031"/>
      <c r="AH53" s="1031"/>
      <c r="AI53" s="1031"/>
      <c r="AJ53" s="1031"/>
      <c r="AK53" s="1031"/>
      <c r="AL53" s="1031"/>
      <c r="AM53" s="1031"/>
      <c r="AN53" s="2103"/>
      <c r="AO53" s="2062"/>
      <c r="AP53" s="2062"/>
      <c r="AQ53" s="2062"/>
      <c r="AR53" s="2062"/>
      <c r="AS53" s="2062"/>
      <c r="AT53" s="2062"/>
      <c r="AU53" s="2062"/>
      <c r="AV53" s="2062"/>
      <c r="AW53" s="2062"/>
    </row>
    <row r="54" spans="1:16384" s="1921" customFormat="1" ht="48" customHeight="1" x14ac:dyDescent="0.25">
      <c r="A54" s="1113" t="s">
        <v>69</v>
      </c>
      <c r="B54" s="1084" t="s">
        <v>195</v>
      </c>
      <c r="C54" s="2039" t="s">
        <v>196</v>
      </c>
      <c r="D54" s="1084" t="s">
        <v>72</v>
      </c>
      <c r="E54" s="1084" t="s">
        <v>73</v>
      </c>
      <c r="F54" s="1832"/>
      <c r="G54" s="1832"/>
      <c r="H54" s="1832"/>
      <c r="I54" s="1073"/>
      <c r="J54" s="1025" t="s">
        <v>866</v>
      </c>
      <c r="K54" s="2045">
        <v>43233205</v>
      </c>
      <c r="L54" s="2044" t="s">
        <v>800</v>
      </c>
      <c r="M54" s="1036" t="s">
        <v>59</v>
      </c>
      <c r="N54" s="1900" t="s">
        <v>106</v>
      </c>
      <c r="O54" s="1900" t="s">
        <v>766</v>
      </c>
      <c r="P54" s="1900" t="s">
        <v>788</v>
      </c>
      <c r="Q54" s="1036">
        <v>68819107</v>
      </c>
      <c r="R54" s="2048"/>
      <c r="S54" s="1005" t="s">
        <v>76</v>
      </c>
      <c r="T54" s="1005" t="s">
        <v>77</v>
      </c>
      <c r="U54" s="1005" t="s">
        <v>206</v>
      </c>
      <c r="V54" s="1842"/>
      <c r="W54" s="1842"/>
      <c r="X54" s="1842"/>
      <c r="Y54" s="1842"/>
      <c r="Z54" s="1842"/>
      <c r="AA54" s="1842"/>
      <c r="AB54" s="1842"/>
      <c r="AC54" s="1842"/>
      <c r="AD54" s="1842"/>
      <c r="AE54" s="1842"/>
      <c r="AF54" s="1842"/>
      <c r="AG54" s="1842"/>
      <c r="AH54" s="1842"/>
      <c r="AI54" s="1842"/>
      <c r="AJ54" s="1842"/>
      <c r="AK54" s="1842"/>
      <c r="AL54" s="1842"/>
      <c r="AM54" s="1842"/>
      <c r="AN54" s="1842"/>
      <c r="AO54" s="2062"/>
      <c r="AP54" s="2062"/>
      <c r="AQ54" s="2062"/>
      <c r="AR54" s="2062"/>
      <c r="AS54" s="2062"/>
      <c r="AT54" s="2062"/>
      <c r="AU54" s="2062"/>
      <c r="AV54" s="2062"/>
      <c r="AW54" s="2062"/>
    </row>
    <row r="55" spans="1:16384" s="1921" customFormat="1" ht="48" customHeight="1" x14ac:dyDescent="0.25">
      <c r="A55" s="1113" t="s">
        <v>69</v>
      </c>
      <c r="B55" s="1084" t="s">
        <v>195</v>
      </c>
      <c r="C55" s="2039" t="s">
        <v>196</v>
      </c>
      <c r="D55" s="1084" t="s">
        <v>72</v>
      </c>
      <c r="E55" s="1084" t="s">
        <v>73</v>
      </c>
      <c r="F55" s="1832"/>
      <c r="G55" s="1832"/>
      <c r="H55" s="1832"/>
      <c r="I55" s="1073"/>
      <c r="J55" s="1900" t="s">
        <v>867</v>
      </c>
      <c r="K55" s="2045">
        <v>43233501</v>
      </c>
      <c r="L55" s="2044" t="s">
        <v>801</v>
      </c>
      <c r="M55" s="1036" t="s">
        <v>59</v>
      </c>
      <c r="N55" s="1900" t="s">
        <v>106</v>
      </c>
      <c r="O55" s="1900" t="s">
        <v>766</v>
      </c>
      <c r="P55" s="1900" t="s">
        <v>788</v>
      </c>
      <c r="Q55" s="1036">
        <v>0</v>
      </c>
      <c r="R55" s="1842"/>
      <c r="S55" s="1005" t="s">
        <v>76</v>
      </c>
      <c r="T55" s="1005" t="s">
        <v>77</v>
      </c>
      <c r="U55" s="1005" t="s">
        <v>206</v>
      </c>
      <c r="V55" s="1842"/>
      <c r="W55" s="1842"/>
      <c r="X55" s="1842"/>
      <c r="Y55" s="1842"/>
      <c r="Z55" s="1842"/>
      <c r="AA55" s="1842"/>
      <c r="AB55" s="1842"/>
      <c r="AC55" s="1842"/>
      <c r="AD55" s="1842"/>
      <c r="AE55" s="1842"/>
      <c r="AF55" s="1842"/>
      <c r="AG55" s="1842"/>
      <c r="AH55" s="1842"/>
      <c r="AI55" s="1842"/>
      <c r="AJ55" s="1842"/>
      <c r="AK55" s="1842"/>
      <c r="AL55" s="1842"/>
      <c r="AM55" s="1842"/>
      <c r="AN55" s="1842"/>
      <c r="AO55" s="2062"/>
      <c r="AP55" s="2062"/>
      <c r="AQ55" s="2062"/>
      <c r="AR55" s="2062"/>
      <c r="AS55" s="2062"/>
      <c r="AT55" s="2062"/>
      <c r="AU55" s="2062"/>
      <c r="AV55" s="2062"/>
      <c r="AW55" s="2062"/>
    </row>
    <row r="56" spans="1:16384" s="1921" customFormat="1" ht="48" customHeight="1" x14ac:dyDescent="0.25">
      <c r="A56" s="1113" t="s">
        <v>69</v>
      </c>
      <c r="B56" s="1084" t="s">
        <v>195</v>
      </c>
      <c r="C56" s="2039" t="s">
        <v>196</v>
      </c>
      <c r="D56" s="1084" t="s">
        <v>72</v>
      </c>
      <c r="E56" s="1084" t="s">
        <v>73</v>
      </c>
      <c r="F56" s="1832"/>
      <c r="G56" s="1832"/>
      <c r="H56" s="1832"/>
      <c r="I56" s="1073"/>
      <c r="J56" s="1900" t="s">
        <v>802</v>
      </c>
      <c r="K56" s="1029">
        <v>81161708</v>
      </c>
      <c r="L56" s="1005" t="s">
        <v>799</v>
      </c>
      <c r="M56" s="2046" t="s">
        <v>58</v>
      </c>
      <c r="N56" s="2047" t="s">
        <v>269</v>
      </c>
      <c r="O56" s="1005" t="s">
        <v>766</v>
      </c>
      <c r="P56" s="1005" t="s">
        <v>788</v>
      </c>
      <c r="Q56" s="1036">
        <v>60000000</v>
      </c>
      <c r="R56" s="2048"/>
      <c r="S56" s="1005" t="s">
        <v>76</v>
      </c>
      <c r="T56" s="1005" t="s">
        <v>77</v>
      </c>
      <c r="U56" s="1005" t="s">
        <v>206</v>
      </c>
      <c r="V56" s="1842"/>
      <c r="W56" s="1842"/>
      <c r="X56" s="1842"/>
      <c r="Y56" s="1842"/>
      <c r="Z56" s="1842"/>
      <c r="AA56" s="1842"/>
      <c r="AB56" s="1842"/>
      <c r="AC56" s="1842"/>
      <c r="AD56" s="1842"/>
      <c r="AE56" s="1842"/>
      <c r="AF56" s="1842"/>
      <c r="AG56" s="1842"/>
      <c r="AH56" s="1842"/>
      <c r="AI56" s="1842"/>
      <c r="AJ56" s="1842"/>
      <c r="AK56" s="1842"/>
      <c r="AL56" s="1842"/>
      <c r="AM56" s="1842"/>
      <c r="AN56" s="1842"/>
      <c r="AO56" s="2062"/>
      <c r="AP56" s="2062"/>
      <c r="AQ56" s="2062"/>
      <c r="AR56" s="2062"/>
      <c r="AS56" s="2062"/>
      <c r="AT56" s="2062"/>
      <c r="AU56" s="2062"/>
      <c r="AV56" s="2062"/>
      <c r="AW56" s="2062"/>
    </row>
    <row r="57" spans="1:16384" s="498" customFormat="1" hidden="1" x14ac:dyDescent="0.25">
      <c r="A57" s="2067"/>
      <c r="B57" s="2235"/>
      <c r="C57" s="2235"/>
      <c r="D57" s="2235"/>
      <c r="E57" s="2235"/>
      <c r="F57" s="2069"/>
      <c r="G57" s="2069"/>
      <c r="H57" s="2069"/>
      <c r="I57" s="2067"/>
      <c r="J57" s="2181"/>
      <c r="K57" s="2236"/>
      <c r="L57" s="2237"/>
      <c r="M57" s="2238"/>
      <c r="N57" s="2238"/>
      <c r="O57" s="2232">
        <f>+P57-Q57</f>
        <v>-100000000</v>
      </c>
      <c r="P57" s="2232">
        <v>830000000</v>
      </c>
      <c r="Q57" s="2232">
        <f>SUM(Q51:Q56)</f>
        <v>930000000</v>
      </c>
      <c r="R57" s="2239"/>
      <c r="S57" s="2240"/>
      <c r="T57" s="2241"/>
      <c r="U57" s="2242"/>
      <c r="V57" s="2243"/>
      <c r="W57" s="2243"/>
      <c r="X57" s="2244"/>
      <c r="Y57" s="2181"/>
      <c r="Z57" s="2181"/>
      <c r="AA57" s="2181"/>
      <c r="AB57" s="2181"/>
      <c r="AC57" s="2245"/>
      <c r="AD57" s="2245"/>
      <c r="AE57" s="2245"/>
      <c r="AF57" s="2245"/>
      <c r="AG57" s="2245"/>
      <c r="AH57" s="2245"/>
      <c r="AI57" s="2245"/>
      <c r="AJ57" s="2245"/>
      <c r="AK57" s="2245"/>
      <c r="AL57" s="2245"/>
      <c r="AM57" s="2245"/>
      <c r="AN57" s="2245"/>
      <c r="AO57" s="2160"/>
      <c r="AP57" s="2160"/>
      <c r="AQ57" s="2159"/>
      <c r="AR57" s="2159"/>
      <c r="AS57" s="2159"/>
      <c r="AT57" s="2159"/>
      <c r="AU57" s="2159"/>
      <c r="AV57" s="2159"/>
      <c r="AW57" s="2159"/>
      <c r="AX57" s="285"/>
      <c r="AY57" s="285"/>
    </row>
    <row r="58" spans="1:16384" s="1921" customFormat="1" ht="73.5" hidden="1" customHeight="1" x14ac:dyDescent="0.25">
      <c r="A58" s="1073" t="s">
        <v>69</v>
      </c>
      <c r="B58" s="1035" t="s">
        <v>215</v>
      </c>
      <c r="C58" s="1035" t="s">
        <v>196</v>
      </c>
      <c r="D58" s="1035" t="s">
        <v>72</v>
      </c>
      <c r="E58" s="1035" t="s">
        <v>73</v>
      </c>
      <c r="F58" s="1832"/>
      <c r="G58" s="1832"/>
      <c r="H58" s="1832"/>
      <c r="I58" s="1073"/>
      <c r="J58" s="1022" t="s">
        <v>216</v>
      </c>
      <c r="K58" s="1022">
        <v>80131800</v>
      </c>
      <c r="L58" s="2171" t="s">
        <v>217</v>
      </c>
      <c r="M58" s="2172" t="s">
        <v>105</v>
      </c>
      <c r="N58" s="1022" t="s">
        <v>176</v>
      </c>
      <c r="O58" s="1022" t="s">
        <v>218</v>
      </c>
      <c r="P58" s="1022" t="s">
        <v>75</v>
      </c>
      <c r="Q58" s="2173">
        <v>5033528799</v>
      </c>
      <c r="R58" s="2173"/>
      <c r="S58" s="1022" t="s">
        <v>219</v>
      </c>
      <c r="T58" s="1022" t="s">
        <v>77</v>
      </c>
      <c r="U58" s="1022" t="s">
        <v>220</v>
      </c>
      <c r="V58" s="2028"/>
      <c r="W58" s="2028"/>
      <c r="X58" s="2028"/>
      <c r="Y58" s="2028"/>
      <c r="Z58" s="2028"/>
      <c r="AA58" s="2028"/>
      <c r="AB58" s="2028"/>
      <c r="AC58" s="2028"/>
      <c r="AD58" s="2028"/>
      <c r="AE58" s="2028"/>
      <c r="AF58" s="2028"/>
      <c r="AG58" s="2028"/>
      <c r="AH58" s="2028"/>
      <c r="AI58" s="2028"/>
      <c r="AJ58" s="2028"/>
      <c r="AK58" s="2028"/>
      <c r="AL58" s="2028"/>
      <c r="AM58" s="2028"/>
      <c r="AN58" s="2028"/>
      <c r="AO58" s="2053"/>
      <c r="AP58" s="2053"/>
      <c r="AQ58" s="2062"/>
      <c r="AR58" s="2062"/>
      <c r="AS58" s="2062"/>
      <c r="AT58" s="2062"/>
      <c r="AU58" s="2062"/>
      <c r="AV58" s="2062"/>
      <c r="AW58" s="2062"/>
    </row>
    <row r="59" spans="1:16384" ht="21" hidden="1" customHeight="1" x14ac:dyDescent="0.25">
      <c r="A59" s="2067"/>
      <c r="B59" s="2235"/>
      <c r="C59" s="2235"/>
      <c r="D59" s="2235"/>
      <c r="E59" s="2235"/>
      <c r="F59" s="2069"/>
      <c r="G59" s="2069"/>
      <c r="H59" s="2069"/>
      <c r="I59" s="2067"/>
      <c r="J59" s="2181"/>
      <c r="K59" s="2236"/>
      <c r="L59" s="2237"/>
      <c r="M59" s="2238"/>
      <c r="N59" s="2238"/>
      <c r="O59" s="2232">
        <f>+P59-Q59</f>
        <v>0</v>
      </c>
      <c r="P59" s="2232">
        <v>5033528799</v>
      </c>
      <c r="Q59" s="2232">
        <v>5033528799</v>
      </c>
      <c r="R59" s="2239"/>
      <c r="S59" s="2240"/>
      <c r="T59" s="2241"/>
      <c r="U59" s="2242"/>
      <c r="V59" s="2243"/>
      <c r="W59" s="2243"/>
      <c r="X59" s="2244"/>
      <c r="Y59" s="2181"/>
      <c r="Z59" s="2181"/>
      <c r="AA59" s="2181"/>
      <c r="AB59" s="2181"/>
      <c r="AC59" s="2245">
        <f>+AC58</f>
        <v>0</v>
      </c>
      <c r="AD59" s="2245">
        <f t="shared" ref="AD59:AN59" si="1">SUM(AD58:AD58)</f>
        <v>0</v>
      </c>
      <c r="AE59" s="2245">
        <f t="shared" si="1"/>
        <v>0</v>
      </c>
      <c r="AF59" s="2245">
        <f t="shared" si="1"/>
        <v>0</v>
      </c>
      <c r="AG59" s="2245">
        <f t="shared" si="1"/>
        <v>0</v>
      </c>
      <c r="AH59" s="2245">
        <f t="shared" si="1"/>
        <v>0</v>
      </c>
      <c r="AI59" s="2245">
        <f t="shared" si="1"/>
        <v>0</v>
      </c>
      <c r="AJ59" s="2245">
        <f t="shared" si="1"/>
        <v>0</v>
      </c>
      <c r="AK59" s="2245">
        <f t="shared" si="1"/>
        <v>0</v>
      </c>
      <c r="AL59" s="2245">
        <f t="shared" si="1"/>
        <v>0</v>
      </c>
      <c r="AM59" s="2245">
        <f t="shared" si="1"/>
        <v>0</v>
      </c>
      <c r="AN59" s="2245">
        <f t="shared" si="1"/>
        <v>0</v>
      </c>
      <c r="AO59" s="2063"/>
      <c r="AP59" s="2063"/>
      <c r="AQ59" s="2063"/>
      <c r="AR59" s="2063"/>
      <c r="AS59" s="2063"/>
      <c r="AT59" s="2063"/>
      <c r="AU59" s="2063"/>
      <c r="AV59" s="2063"/>
      <c r="AW59" s="2063"/>
      <c r="AX59" s="2024"/>
      <c r="AY59" s="2024"/>
    </row>
    <row r="60" spans="1:16384" s="1921" customFormat="1" ht="94.5" customHeight="1" x14ac:dyDescent="0.25">
      <c r="A60" s="2233" t="s">
        <v>69</v>
      </c>
      <c r="B60" s="1035" t="s">
        <v>221</v>
      </c>
      <c r="C60" s="1035" t="s">
        <v>222</v>
      </c>
      <c r="D60" s="1035" t="s">
        <v>72</v>
      </c>
      <c r="E60" s="1035" t="s">
        <v>73</v>
      </c>
      <c r="F60" s="1832"/>
      <c r="G60" s="1832"/>
      <c r="H60" s="1832"/>
      <c r="I60" s="1073"/>
      <c r="J60" s="1005" t="s">
        <v>223</v>
      </c>
      <c r="K60" s="1005">
        <v>80161801</v>
      </c>
      <c r="L60" s="1005" t="s">
        <v>854</v>
      </c>
      <c r="M60" s="1011" t="s">
        <v>57</v>
      </c>
      <c r="N60" s="1005" t="s">
        <v>269</v>
      </c>
      <c r="O60" s="1005" t="s">
        <v>173</v>
      </c>
      <c r="P60" s="1005" t="s">
        <v>75</v>
      </c>
      <c r="Q60" s="1079">
        <v>72000000</v>
      </c>
      <c r="R60" s="1079"/>
      <c r="S60" s="1005" t="s">
        <v>76</v>
      </c>
      <c r="T60" s="1005" t="s">
        <v>77</v>
      </c>
      <c r="U60" s="1005" t="s">
        <v>220</v>
      </c>
      <c r="V60" s="2028"/>
      <c r="W60" s="2028"/>
      <c r="X60" s="2028"/>
      <c r="Y60" s="2028"/>
      <c r="Z60" s="2028"/>
      <c r="AA60" s="2028"/>
      <c r="AB60" s="2028"/>
      <c r="AC60" s="1025" t="s">
        <v>248</v>
      </c>
      <c r="AD60" s="1025" t="s">
        <v>248</v>
      </c>
      <c r="AE60" s="1025" t="s">
        <v>248</v>
      </c>
      <c r="AF60" s="1025" t="s">
        <v>248</v>
      </c>
      <c r="AG60" s="1025" t="s">
        <v>248</v>
      </c>
      <c r="AH60" s="1025" t="s">
        <v>248</v>
      </c>
      <c r="AI60" s="1025" t="s">
        <v>248</v>
      </c>
      <c r="AJ60" s="1025" t="s">
        <v>248</v>
      </c>
      <c r="AK60" s="1025" t="s">
        <v>248</v>
      </c>
      <c r="AL60" s="1025" t="s">
        <v>248</v>
      </c>
      <c r="AM60" s="1025" t="s">
        <v>248</v>
      </c>
      <c r="AN60" s="1025" t="s">
        <v>248</v>
      </c>
      <c r="AO60" s="2053"/>
      <c r="AP60" s="2053"/>
      <c r="AQ60" s="2062"/>
      <c r="AR60" s="2062"/>
      <c r="AS60" s="2062"/>
      <c r="AT60" s="2062"/>
      <c r="AU60" s="2062"/>
      <c r="AV60" s="2062"/>
      <c r="AW60" s="2062"/>
    </row>
    <row r="61" spans="1:16384" s="1921" customFormat="1" ht="71.25" customHeight="1" x14ac:dyDescent="0.25">
      <c r="A61" s="2233" t="s">
        <v>69</v>
      </c>
      <c r="B61" s="1035" t="s">
        <v>221</v>
      </c>
      <c r="C61" s="1035" t="s">
        <v>222</v>
      </c>
      <c r="D61" s="1035" t="s">
        <v>72</v>
      </c>
      <c r="E61" s="1035" t="s">
        <v>73</v>
      </c>
      <c r="F61" s="1832"/>
      <c r="G61" s="1832"/>
      <c r="H61" s="1832"/>
      <c r="I61" s="1073"/>
      <c r="J61" s="1005" t="s">
        <v>225</v>
      </c>
      <c r="K61" s="1005">
        <v>80131500</v>
      </c>
      <c r="L61" s="1005" t="s">
        <v>771</v>
      </c>
      <c r="M61" s="1990" t="s">
        <v>57</v>
      </c>
      <c r="N61" s="1005" t="s">
        <v>768</v>
      </c>
      <c r="O61" s="1005" t="s">
        <v>227</v>
      </c>
      <c r="P61" s="1005" t="s">
        <v>75</v>
      </c>
      <c r="Q61" s="2049">
        <v>3275707854</v>
      </c>
      <c r="R61" s="1079"/>
      <c r="S61" s="1005" t="s">
        <v>76</v>
      </c>
      <c r="T61" s="1005" t="s">
        <v>77</v>
      </c>
      <c r="U61" s="1005" t="s">
        <v>220</v>
      </c>
      <c r="V61" s="2028"/>
      <c r="W61" s="2028"/>
      <c r="X61" s="2028"/>
      <c r="Y61" s="2028"/>
      <c r="Z61" s="2028"/>
      <c r="AA61" s="2028"/>
      <c r="AB61" s="2028"/>
      <c r="AC61" s="1974"/>
      <c r="AD61" s="1975"/>
      <c r="AE61" s="1974">
        <v>322182082</v>
      </c>
      <c r="AF61" s="1975">
        <v>322182082</v>
      </c>
      <c r="AG61" s="1975">
        <v>322182082</v>
      </c>
      <c r="AH61" s="1975">
        <v>322182082</v>
      </c>
      <c r="AI61" s="1975">
        <v>322182082</v>
      </c>
      <c r="AJ61" s="1975">
        <v>322182082</v>
      </c>
      <c r="AK61" s="1975">
        <v>322182082</v>
      </c>
      <c r="AL61" s="1975">
        <v>322182082</v>
      </c>
      <c r="AM61" s="1975">
        <v>351178469.38000005</v>
      </c>
      <c r="AN61" s="1975">
        <v>351178469.38000005</v>
      </c>
      <c r="AO61" s="2162"/>
      <c r="AP61" s="2162"/>
      <c r="AQ61" s="2062"/>
      <c r="AR61" s="2062"/>
      <c r="AS61" s="2062"/>
      <c r="AT61" s="2062"/>
      <c r="AU61" s="2062"/>
      <c r="AV61" s="2062"/>
      <c r="AW61" s="2062"/>
    </row>
    <row r="62" spans="1:16384" s="1102" customFormat="1" ht="50.25" customHeight="1" x14ac:dyDescent="0.25">
      <c r="A62" s="2233" t="s">
        <v>284</v>
      </c>
      <c r="B62" s="1035" t="s">
        <v>221</v>
      </c>
      <c r="C62" s="1035" t="s">
        <v>222</v>
      </c>
      <c r="D62" s="1035" t="s">
        <v>72</v>
      </c>
      <c r="E62" s="1035" t="s">
        <v>73</v>
      </c>
      <c r="F62" s="1832"/>
      <c r="G62" s="1832"/>
      <c r="H62" s="1832"/>
      <c r="I62" s="1073"/>
      <c r="J62" s="1005" t="s">
        <v>225</v>
      </c>
      <c r="K62" s="1005">
        <v>80131500</v>
      </c>
      <c r="L62" s="1005" t="s">
        <v>387</v>
      </c>
      <c r="M62" s="1011" t="s">
        <v>784</v>
      </c>
      <c r="N62" s="1005" t="s">
        <v>768</v>
      </c>
      <c r="O62" s="1005" t="s">
        <v>809</v>
      </c>
      <c r="P62" s="1005" t="s">
        <v>788</v>
      </c>
      <c r="Q62" s="1079">
        <v>352292146</v>
      </c>
      <c r="R62" s="1079"/>
      <c r="S62" s="1005" t="s">
        <v>76</v>
      </c>
      <c r="T62" s="1005" t="s">
        <v>77</v>
      </c>
      <c r="U62" s="1005" t="s">
        <v>220</v>
      </c>
      <c r="V62" s="1029"/>
      <c r="W62" s="2129"/>
      <c r="X62" s="1991"/>
      <c r="Y62" s="1992"/>
      <c r="Z62" s="1679"/>
      <c r="AA62" s="1679"/>
      <c r="AB62" s="1679"/>
      <c r="AC62" s="1031"/>
      <c r="AD62" s="1031"/>
      <c r="AE62" s="1031"/>
      <c r="AF62" s="1031"/>
      <c r="AG62" s="1031"/>
      <c r="AH62" s="1031"/>
      <c r="AI62" s="1031"/>
      <c r="AJ62" s="1031"/>
      <c r="AK62" s="1031"/>
      <c r="AL62" s="1031"/>
      <c r="AM62" s="1031"/>
      <c r="AN62" s="1031"/>
      <c r="AO62" s="2062"/>
      <c r="AP62" s="2163"/>
      <c r="AQ62" s="2164"/>
      <c r="AR62" s="2164"/>
      <c r="AS62" s="2164"/>
      <c r="AT62" s="2164"/>
      <c r="AU62" s="2164"/>
      <c r="AV62" s="2164"/>
      <c r="AW62" s="2164"/>
    </row>
    <row r="63" spans="1:16384" s="1102" customFormat="1" ht="50.25" customHeight="1" x14ac:dyDescent="0.25">
      <c r="A63" s="2233" t="s">
        <v>284</v>
      </c>
      <c r="B63" s="1035" t="s">
        <v>221</v>
      </c>
      <c r="C63" s="1035" t="s">
        <v>222</v>
      </c>
      <c r="D63" s="1035" t="s">
        <v>72</v>
      </c>
      <c r="E63" s="1035" t="s">
        <v>73</v>
      </c>
      <c r="F63" s="1832"/>
      <c r="G63" s="1832"/>
      <c r="H63" s="1832"/>
      <c r="I63" s="1073"/>
      <c r="J63" s="1005" t="s">
        <v>225</v>
      </c>
      <c r="K63" s="1005">
        <v>80131500</v>
      </c>
      <c r="L63" s="1005" t="s">
        <v>877</v>
      </c>
      <c r="M63" s="1011" t="s">
        <v>57</v>
      </c>
      <c r="N63" s="1005" t="s">
        <v>880</v>
      </c>
      <c r="O63" s="1005" t="s">
        <v>809</v>
      </c>
      <c r="P63" s="1005" t="s">
        <v>788</v>
      </c>
      <c r="Q63" s="1079">
        <v>106921248</v>
      </c>
      <c r="R63" s="1079">
        <v>106921248</v>
      </c>
      <c r="S63" s="1005" t="s">
        <v>76</v>
      </c>
      <c r="T63" s="1005" t="s">
        <v>77</v>
      </c>
      <c r="U63" s="1005" t="s">
        <v>220</v>
      </c>
      <c r="V63" s="1029">
        <v>7000100730</v>
      </c>
      <c r="W63" s="1029">
        <v>4500031727</v>
      </c>
      <c r="X63" s="2252">
        <v>106921248</v>
      </c>
      <c r="Y63" s="1029" t="s">
        <v>883</v>
      </c>
      <c r="Z63" s="1029" t="s">
        <v>887</v>
      </c>
      <c r="AA63" s="1679"/>
      <c r="AB63" s="1679"/>
      <c r="AC63" s="1031"/>
      <c r="AD63" s="1031"/>
      <c r="AE63" s="1031"/>
      <c r="AF63" s="1031"/>
      <c r="AG63" s="1031"/>
      <c r="AH63" s="1031"/>
      <c r="AI63" s="1031"/>
      <c r="AJ63" s="1031"/>
      <c r="AK63" s="1031"/>
      <c r="AL63" s="1031"/>
      <c r="AM63" s="1031"/>
      <c r="AN63" s="1031"/>
      <c r="AO63" s="2062"/>
      <c r="AP63" s="2163"/>
      <c r="AQ63" s="2164"/>
      <c r="AR63" s="2164"/>
      <c r="AS63" s="2164"/>
      <c r="AT63" s="2164"/>
      <c r="AU63" s="2164"/>
      <c r="AV63" s="2164"/>
      <c r="AW63" s="2164"/>
    </row>
    <row r="64" spans="1:16384" s="1102" customFormat="1" ht="50.25" customHeight="1" x14ac:dyDescent="0.25">
      <c r="A64" s="2233" t="s">
        <v>284</v>
      </c>
      <c r="B64" s="1035" t="s">
        <v>221</v>
      </c>
      <c r="C64" s="1035" t="s">
        <v>222</v>
      </c>
      <c r="D64" s="1035" t="s">
        <v>72</v>
      </c>
      <c r="E64" s="1035" t="s">
        <v>73</v>
      </c>
      <c r="F64" s="1832"/>
      <c r="G64" s="1832"/>
      <c r="H64" s="1832"/>
      <c r="I64" s="1073"/>
      <c r="J64" s="1005" t="s">
        <v>225</v>
      </c>
      <c r="K64" s="1005">
        <v>80131500</v>
      </c>
      <c r="L64" s="2250" t="s">
        <v>878</v>
      </c>
      <c r="M64" s="1011" t="s">
        <v>57</v>
      </c>
      <c r="N64" s="1005" t="s">
        <v>881</v>
      </c>
      <c r="O64" s="1005" t="s">
        <v>809</v>
      </c>
      <c r="P64" s="1005" t="s">
        <v>788</v>
      </c>
      <c r="Q64" s="1079">
        <v>97017672</v>
      </c>
      <c r="R64" s="1079">
        <v>97017672</v>
      </c>
      <c r="S64" s="1005" t="s">
        <v>76</v>
      </c>
      <c r="T64" s="1005" t="s">
        <v>77</v>
      </c>
      <c r="U64" s="1005" t="s">
        <v>220</v>
      </c>
      <c r="V64" s="1029">
        <v>7000100730</v>
      </c>
      <c r="W64" s="1029">
        <v>4500031728</v>
      </c>
      <c r="X64" s="2252">
        <v>97017672</v>
      </c>
      <c r="Y64" s="1029" t="s">
        <v>884</v>
      </c>
      <c r="Z64" s="1029" t="s">
        <v>684</v>
      </c>
      <c r="AA64" s="1679"/>
      <c r="AB64" s="1679"/>
      <c r="AC64" s="1031"/>
      <c r="AD64" s="1031"/>
      <c r="AE64" s="1031"/>
      <c r="AF64" s="1031"/>
      <c r="AG64" s="1031"/>
      <c r="AH64" s="1031"/>
      <c r="AI64" s="1031"/>
      <c r="AJ64" s="1031"/>
      <c r="AK64" s="1031"/>
      <c r="AL64" s="1031"/>
      <c r="AM64" s="1031"/>
      <c r="AN64" s="1031"/>
      <c r="AO64" s="2062"/>
      <c r="AP64" s="2163"/>
      <c r="AQ64" s="2164"/>
      <c r="AR64" s="2164"/>
      <c r="AS64" s="2164"/>
      <c r="AT64" s="2164"/>
      <c r="AU64" s="2164"/>
      <c r="AV64" s="2164"/>
      <c r="AW64" s="2164"/>
    </row>
    <row r="65" spans="1:131" s="1102" customFormat="1" ht="50.25" customHeight="1" thickBot="1" x14ac:dyDescent="0.3">
      <c r="A65" s="2233" t="s">
        <v>284</v>
      </c>
      <c r="B65" s="1035" t="s">
        <v>221</v>
      </c>
      <c r="C65" s="1035" t="s">
        <v>222</v>
      </c>
      <c r="D65" s="1035" t="s">
        <v>72</v>
      </c>
      <c r="E65" s="1035" t="s">
        <v>73</v>
      </c>
      <c r="F65" s="1832"/>
      <c r="G65" s="1832"/>
      <c r="H65" s="1832"/>
      <c r="I65" s="1073"/>
      <c r="J65" s="1005" t="s">
        <v>225</v>
      </c>
      <c r="K65" s="1005">
        <v>80131500</v>
      </c>
      <c r="L65" s="2251" t="s">
        <v>879</v>
      </c>
      <c r="M65" s="1011" t="s">
        <v>57</v>
      </c>
      <c r="N65" s="1005" t="s">
        <v>882</v>
      </c>
      <c r="O65" s="1005" t="s">
        <v>809</v>
      </c>
      <c r="P65" s="1005" t="s">
        <v>788</v>
      </c>
      <c r="Q65" s="1079">
        <v>62942463</v>
      </c>
      <c r="R65" s="1079">
        <v>62942463</v>
      </c>
      <c r="S65" s="1005" t="s">
        <v>76</v>
      </c>
      <c r="T65" s="1005" t="s">
        <v>77</v>
      </c>
      <c r="U65" s="1005" t="s">
        <v>220</v>
      </c>
      <c r="V65" s="1029">
        <v>7000100730</v>
      </c>
      <c r="W65" s="1029">
        <v>4500031748</v>
      </c>
      <c r="X65" s="2252">
        <v>62942463</v>
      </c>
      <c r="Y65" s="1029" t="s">
        <v>885</v>
      </c>
      <c r="Z65" s="1029" t="s">
        <v>683</v>
      </c>
      <c r="AA65" s="1679"/>
      <c r="AB65" s="1679"/>
      <c r="AC65" s="1031"/>
      <c r="AD65" s="1031"/>
      <c r="AE65" s="1031"/>
      <c r="AF65" s="1031"/>
      <c r="AG65" s="1031"/>
      <c r="AH65" s="1031"/>
      <c r="AI65" s="1031"/>
      <c r="AJ65" s="1031"/>
      <c r="AK65" s="1031"/>
      <c r="AL65" s="1031"/>
      <c r="AM65" s="1031"/>
      <c r="AN65" s="1031"/>
      <c r="AO65" s="2062"/>
      <c r="AP65" s="2163"/>
      <c r="AQ65" s="2164"/>
      <c r="AR65" s="2164"/>
      <c r="AS65" s="2164"/>
      <c r="AT65" s="2164"/>
      <c r="AU65" s="2164"/>
      <c r="AV65" s="2164"/>
      <c r="AW65" s="2164"/>
    </row>
    <row r="66" spans="1:131" s="1102" customFormat="1" ht="50.25" customHeight="1" x14ac:dyDescent="0.25">
      <c r="A66" s="2233" t="s">
        <v>284</v>
      </c>
      <c r="B66" s="1035" t="s">
        <v>221</v>
      </c>
      <c r="C66" s="1035" t="s">
        <v>222</v>
      </c>
      <c r="D66" s="1035" t="s">
        <v>72</v>
      </c>
      <c r="E66" s="1035" t="s">
        <v>73</v>
      </c>
      <c r="F66" s="1832"/>
      <c r="G66" s="1832"/>
      <c r="H66" s="1832"/>
      <c r="I66" s="1073"/>
      <c r="J66" s="1005" t="s">
        <v>225</v>
      </c>
      <c r="K66" s="1005">
        <v>80131500</v>
      </c>
      <c r="L66" s="1005" t="s">
        <v>387</v>
      </c>
      <c r="M66" s="1011" t="s">
        <v>57</v>
      </c>
      <c r="N66" s="1005" t="s">
        <v>880</v>
      </c>
      <c r="O66" s="1005" t="s">
        <v>809</v>
      </c>
      <c r="P66" s="1005" t="s">
        <v>788</v>
      </c>
      <c r="Q66" s="1079">
        <v>82963972</v>
      </c>
      <c r="R66" s="1079">
        <v>82963972</v>
      </c>
      <c r="S66" s="1005" t="s">
        <v>76</v>
      </c>
      <c r="T66" s="1005" t="s">
        <v>77</v>
      </c>
      <c r="U66" s="1005" t="s">
        <v>220</v>
      </c>
      <c r="V66" s="1029">
        <v>7000100730</v>
      </c>
      <c r="W66" s="1679">
        <v>4500031726</v>
      </c>
      <c r="X66" s="2252">
        <v>82863972</v>
      </c>
      <c r="Y66" s="1029" t="s">
        <v>886</v>
      </c>
      <c r="Z66" s="1679" t="s">
        <v>888</v>
      </c>
      <c r="AA66" s="1679"/>
      <c r="AB66" s="1679"/>
      <c r="AC66" s="1031"/>
      <c r="AD66" s="1031"/>
      <c r="AE66" s="1031"/>
      <c r="AF66" s="1031"/>
      <c r="AG66" s="1031"/>
      <c r="AH66" s="1031"/>
      <c r="AI66" s="1031"/>
      <c r="AJ66" s="1031"/>
      <c r="AK66" s="1031"/>
      <c r="AL66" s="1031"/>
      <c r="AM66" s="1031"/>
      <c r="AN66" s="1031"/>
      <c r="AO66" s="2062"/>
      <c r="AP66" s="2163"/>
      <c r="AQ66" s="2164"/>
      <c r="AR66" s="2164"/>
      <c r="AS66" s="2164"/>
      <c r="AT66" s="2164"/>
      <c r="AU66" s="2164"/>
      <c r="AV66" s="2164"/>
      <c r="AW66" s="2164"/>
    </row>
    <row r="67" spans="1:131" ht="17.25" hidden="1" customHeight="1" x14ac:dyDescent="0.25">
      <c r="A67" s="2067"/>
      <c r="B67" s="2235"/>
      <c r="C67" s="2235"/>
      <c r="D67" s="2235"/>
      <c r="E67" s="2235"/>
      <c r="F67" s="2069"/>
      <c r="G67" s="2069"/>
      <c r="H67" s="2069"/>
      <c r="I67" s="2067"/>
      <c r="J67" s="2181"/>
      <c r="K67" s="2236"/>
      <c r="L67" s="2237"/>
      <c r="M67" s="2238"/>
      <c r="N67" s="2238"/>
      <c r="O67" s="2232">
        <f>+P67-Q67</f>
        <v>0</v>
      </c>
      <c r="P67" s="2232">
        <v>3700000000</v>
      </c>
      <c r="Q67" s="2232">
        <f>SUM(Q60:Q62)</f>
        <v>3700000000</v>
      </c>
      <c r="R67" s="2239"/>
      <c r="S67" s="2240"/>
      <c r="T67" s="2241"/>
      <c r="U67" s="2242"/>
      <c r="V67" s="2243"/>
      <c r="W67" s="2243"/>
      <c r="X67" s="2244"/>
      <c r="Y67" s="2181"/>
      <c r="Z67" s="2181"/>
      <c r="AA67" s="2181"/>
      <c r="AB67" s="2181"/>
      <c r="AC67" s="2245" t="e">
        <f>+AC61+#REF!</f>
        <v>#REF!</v>
      </c>
      <c r="AD67" s="2245" t="e">
        <f>+AD61+#REF!</f>
        <v>#REF!</v>
      </c>
      <c r="AE67" s="2245" t="e">
        <f>+AE61+#REF!</f>
        <v>#REF!</v>
      </c>
      <c r="AF67" s="2245" t="e">
        <f>+AF61+#REF!</f>
        <v>#REF!</v>
      </c>
      <c r="AG67" s="2245" t="e">
        <f>+AG61+#REF!</f>
        <v>#REF!</v>
      </c>
      <c r="AH67" s="2245" t="e">
        <f>+AH61+#REF!</f>
        <v>#REF!</v>
      </c>
      <c r="AI67" s="2245" t="e">
        <f>+AI61+#REF!</f>
        <v>#REF!</v>
      </c>
      <c r="AJ67" s="2245" t="e">
        <f>+AJ61+#REF!</f>
        <v>#REF!</v>
      </c>
      <c r="AK67" s="2245" t="e">
        <f>+AK61+#REF!</f>
        <v>#REF!</v>
      </c>
      <c r="AL67" s="2245" t="e">
        <f>+AL61+#REF!</f>
        <v>#REF!</v>
      </c>
      <c r="AM67" s="2245" t="e">
        <f>+AM61+#REF!</f>
        <v>#REF!</v>
      </c>
      <c r="AN67" s="2245" t="e">
        <f>+AN61+#REF!</f>
        <v>#REF!</v>
      </c>
      <c r="AO67" s="2063"/>
      <c r="AP67" s="2063"/>
      <c r="AQ67" s="2063"/>
      <c r="AR67" s="2063"/>
      <c r="AS67" s="2063"/>
      <c r="AT67" s="2063"/>
      <c r="AU67" s="2063"/>
      <c r="AV67" s="2063"/>
      <c r="AW67" s="2063"/>
      <c r="AX67" s="2024"/>
      <c r="AY67" s="2024"/>
      <c r="AZ67" s="1921"/>
      <c r="BA67" s="1921"/>
      <c r="BB67" s="1921"/>
      <c r="BC67" s="1921"/>
      <c r="BD67" s="1921"/>
      <c r="BE67" s="1921"/>
      <c r="BF67" s="1921"/>
      <c r="BG67" s="1921"/>
      <c r="BH67" s="1921"/>
      <c r="BI67" s="1921"/>
      <c r="BJ67" s="1921"/>
      <c r="BK67" s="1921"/>
      <c r="BL67" s="1921"/>
      <c r="BM67" s="1921"/>
      <c r="BN67" s="1921"/>
      <c r="BO67" s="1921"/>
      <c r="BP67" s="1921"/>
      <c r="BQ67" s="1921"/>
      <c r="BR67" s="1921"/>
      <c r="BS67" s="1921"/>
      <c r="BT67" s="1921"/>
      <c r="BU67" s="1921"/>
      <c r="BV67" s="1921"/>
      <c r="BW67" s="1921"/>
      <c r="BX67" s="1921"/>
      <c r="BY67" s="1921"/>
      <c r="BZ67" s="1921"/>
      <c r="CA67" s="1921"/>
      <c r="CB67" s="1921"/>
      <c r="CC67" s="1921"/>
      <c r="CD67" s="1921"/>
      <c r="CE67" s="1921"/>
      <c r="CF67" s="1921"/>
      <c r="CG67" s="1921"/>
      <c r="CH67" s="1921"/>
      <c r="CI67" s="1921"/>
      <c r="CJ67" s="1921"/>
      <c r="CK67" s="1921"/>
      <c r="CL67" s="1921"/>
      <c r="CM67" s="1921"/>
      <c r="CN67" s="1921"/>
      <c r="CO67" s="1921"/>
      <c r="CP67" s="1921"/>
      <c r="CQ67" s="1921"/>
    </row>
    <row r="68" spans="1:131" s="1921" customFormat="1" ht="59.25" hidden="1" customHeight="1" x14ac:dyDescent="0.25">
      <c r="A68" s="2233" t="s">
        <v>284</v>
      </c>
      <c r="B68" s="1035" t="s">
        <v>221</v>
      </c>
      <c r="C68" s="1035" t="s">
        <v>868</v>
      </c>
      <c r="D68" s="1035" t="s">
        <v>72</v>
      </c>
      <c r="E68" s="1035" t="s">
        <v>73</v>
      </c>
      <c r="F68" s="2122"/>
      <c r="G68" s="2122"/>
      <c r="H68" s="2122"/>
      <c r="I68" s="2123"/>
      <c r="J68" s="1022" t="s">
        <v>225</v>
      </c>
      <c r="K68" s="1022">
        <v>80131500</v>
      </c>
      <c r="L68" s="1022" t="s">
        <v>771</v>
      </c>
      <c r="M68" s="2130" t="s">
        <v>57</v>
      </c>
      <c r="N68" s="2131" t="s">
        <v>339</v>
      </c>
      <c r="O68" s="2131" t="s">
        <v>74</v>
      </c>
      <c r="P68" s="2132" t="s">
        <v>75</v>
      </c>
      <c r="Q68" s="2133">
        <v>658144164</v>
      </c>
      <c r="R68" s="2133">
        <v>658144164</v>
      </c>
      <c r="S68" s="1022" t="s">
        <v>76</v>
      </c>
      <c r="T68" s="1022" t="s">
        <v>77</v>
      </c>
      <c r="U68" s="1022" t="s">
        <v>220</v>
      </c>
      <c r="V68" s="2059"/>
      <c r="W68" s="2059"/>
      <c r="X68" s="2126"/>
      <c r="Y68" s="2127"/>
      <c r="Z68" s="2127"/>
      <c r="AA68" s="2125"/>
      <c r="AB68" s="2124"/>
      <c r="AC68" s="2128"/>
      <c r="AD68" s="2128"/>
      <c r="AE68" s="2128"/>
      <c r="AF68" s="2128"/>
      <c r="AG68" s="2128"/>
      <c r="AH68" s="2128"/>
      <c r="AI68" s="2128"/>
      <c r="AJ68" s="2128"/>
      <c r="AK68" s="2128"/>
      <c r="AL68" s="2128"/>
      <c r="AM68" s="2128"/>
      <c r="AN68" s="2128"/>
      <c r="AO68" s="2062"/>
      <c r="AP68" s="2062"/>
      <c r="AQ68" s="2062"/>
      <c r="AR68" s="2062"/>
      <c r="AS68" s="2062"/>
      <c r="AT68" s="2062"/>
      <c r="AU68" s="2062"/>
      <c r="AV68" s="2062"/>
      <c r="AW68" s="2062"/>
    </row>
    <row r="69" spans="1:131" ht="18" hidden="1" customHeight="1" x14ac:dyDescent="0.25">
      <c r="A69" s="2067"/>
      <c r="B69" s="2235"/>
      <c r="C69" s="2235"/>
      <c r="D69" s="2235"/>
      <c r="E69" s="2235"/>
      <c r="F69" s="2069"/>
      <c r="G69" s="2069"/>
      <c r="H69" s="2069"/>
      <c r="I69" s="2067"/>
      <c r="J69" s="2181"/>
      <c r="K69" s="2236"/>
      <c r="L69" s="2237"/>
      <c r="M69" s="2238"/>
      <c r="N69" s="2238"/>
      <c r="O69" s="2232">
        <f>+P69-Q69</f>
        <v>0</v>
      </c>
      <c r="P69" s="2232">
        <v>658144164</v>
      </c>
      <c r="Q69" s="2232">
        <f>SUM(Q68)</f>
        <v>658144164</v>
      </c>
      <c r="R69" s="2239"/>
      <c r="S69" s="2240"/>
      <c r="T69" s="2241"/>
      <c r="U69" s="2242"/>
      <c r="V69" s="2243"/>
      <c r="W69" s="2243"/>
      <c r="X69" s="2244"/>
      <c r="Y69" s="2181"/>
      <c r="Z69" s="2181"/>
      <c r="AA69" s="2181"/>
      <c r="AB69" s="2181"/>
      <c r="AC69" s="2245"/>
      <c r="AD69" s="2245"/>
      <c r="AE69" s="2245"/>
      <c r="AF69" s="2245"/>
      <c r="AG69" s="2245"/>
      <c r="AH69" s="2245"/>
      <c r="AI69" s="2245"/>
      <c r="AJ69" s="2245"/>
      <c r="AK69" s="2245"/>
      <c r="AL69" s="2245"/>
      <c r="AM69" s="2245"/>
      <c r="AN69" s="2245"/>
      <c r="AO69" s="2063"/>
      <c r="AP69" s="2063"/>
      <c r="AQ69" s="2063"/>
      <c r="AR69" s="2063"/>
      <c r="AS69" s="2063"/>
      <c r="AT69" s="2063"/>
      <c r="AU69" s="2063"/>
      <c r="AV69" s="2063"/>
      <c r="AW69" s="2063"/>
      <c r="AX69" s="2024"/>
      <c r="AY69" s="2024"/>
      <c r="AZ69" s="1921"/>
      <c r="BA69" s="1921"/>
      <c r="BB69" s="1921"/>
      <c r="BC69" s="1921"/>
      <c r="BD69" s="1921"/>
      <c r="BE69" s="1921"/>
      <c r="BF69" s="1921"/>
      <c r="BG69" s="1921"/>
      <c r="BH69" s="1921"/>
      <c r="BI69" s="1921"/>
      <c r="BJ69" s="1921"/>
      <c r="BK69" s="1921"/>
      <c r="BL69" s="1921"/>
      <c r="BM69" s="1921"/>
      <c r="BN69" s="1921"/>
      <c r="BO69" s="1921"/>
      <c r="BP69" s="1921"/>
      <c r="BQ69" s="1921"/>
      <c r="BR69" s="1921"/>
      <c r="BS69" s="1921"/>
      <c r="BT69" s="1921"/>
      <c r="BU69" s="1921"/>
      <c r="BV69" s="1921"/>
      <c r="BW69" s="1921"/>
      <c r="BX69" s="1921"/>
      <c r="BY69" s="1921"/>
      <c r="BZ69" s="1921"/>
      <c r="CA69" s="1921"/>
      <c r="CB69" s="1921"/>
      <c r="CC69" s="1921"/>
      <c r="CD69" s="1921"/>
      <c r="CE69" s="1921"/>
      <c r="CF69" s="1921"/>
      <c r="CG69" s="1921"/>
      <c r="CH69" s="1921"/>
      <c r="CI69" s="1921"/>
      <c r="CJ69" s="1921"/>
      <c r="CK69" s="1921"/>
      <c r="CL69" s="1921"/>
      <c r="CM69" s="1921"/>
      <c r="CN69" s="1921"/>
      <c r="CO69" s="1921"/>
      <c r="CP69" s="1921"/>
      <c r="CQ69" s="1921"/>
    </row>
    <row r="70" spans="1:131" s="1921" customFormat="1" ht="50.25" customHeight="1" x14ac:dyDescent="0.25">
      <c r="A70" s="1073" t="s">
        <v>69</v>
      </c>
      <c r="B70" s="1035" t="s">
        <v>234</v>
      </c>
      <c r="C70" s="1035" t="s">
        <v>235</v>
      </c>
      <c r="D70" s="1035" t="s">
        <v>72</v>
      </c>
      <c r="E70" s="1035" t="s">
        <v>73</v>
      </c>
      <c r="F70" s="1832"/>
      <c r="G70" s="1832"/>
      <c r="H70" s="1832"/>
      <c r="I70" s="1073"/>
      <c r="J70" s="1005" t="s">
        <v>236</v>
      </c>
      <c r="K70" s="1005">
        <v>55101504</v>
      </c>
      <c r="L70" s="1005" t="s">
        <v>237</v>
      </c>
      <c r="M70" s="1011" t="s">
        <v>791</v>
      </c>
      <c r="N70" s="1005" t="s">
        <v>131</v>
      </c>
      <c r="O70" s="1005" t="s">
        <v>74</v>
      </c>
      <c r="P70" s="1005" t="s">
        <v>792</v>
      </c>
      <c r="Q70" s="2097">
        <v>2600000</v>
      </c>
      <c r="R70" s="2097"/>
      <c r="S70" s="1005" t="s">
        <v>76</v>
      </c>
      <c r="T70" s="1005" t="s">
        <v>77</v>
      </c>
      <c r="U70" s="1025" t="s">
        <v>79</v>
      </c>
      <c r="V70" s="1005"/>
      <c r="W70" s="2044"/>
      <c r="X70" s="1900"/>
      <c r="Y70" s="1005"/>
      <c r="Z70" s="2044"/>
      <c r="AA70" s="2044"/>
      <c r="AB70" s="2098"/>
      <c r="AC70" s="1890"/>
      <c r="AD70" s="1031"/>
      <c r="AE70" s="1031"/>
      <c r="AF70" s="1031"/>
      <c r="AG70" s="1031"/>
      <c r="AH70" s="1031"/>
      <c r="AI70" s="1031"/>
      <c r="AJ70" s="1031"/>
      <c r="AK70" s="1885"/>
      <c r="AL70" s="1031"/>
      <c r="AM70" s="1031"/>
      <c r="AN70" s="1031"/>
      <c r="AO70" s="2062"/>
      <c r="AP70" s="2062"/>
      <c r="AQ70" s="350"/>
      <c r="AR70" s="350"/>
      <c r="AS70" s="350"/>
      <c r="AT70" s="2165"/>
      <c r="AU70" s="350"/>
      <c r="AV70" s="350"/>
      <c r="AW70" s="350"/>
    </row>
    <row r="71" spans="1:131" s="1921" customFormat="1" ht="50.25" customHeight="1" x14ac:dyDescent="0.25">
      <c r="A71" s="1073" t="s">
        <v>69</v>
      </c>
      <c r="B71" s="1035" t="s">
        <v>234</v>
      </c>
      <c r="C71" s="1035" t="s">
        <v>235</v>
      </c>
      <c r="D71" s="1035" t="s">
        <v>72</v>
      </c>
      <c r="E71" s="1035" t="s">
        <v>73</v>
      </c>
      <c r="F71" s="1832"/>
      <c r="G71" s="1832"/>
      <c r="H71" s="1832"/>
      <c r="I71" s="1073"/>
      <c r="J71" s="1005" t="s">
        <v>587</v>
      </c>
      <c r="K71" s="2000">
        <v>82101508</v>
      </c>
      <c r="L71" s="2099" t="s">
        <v>736</v>
      </c>
      <c r="M71" s="1011" t="s">
        <v>65</v>
      </c>
      <c r="N71" s="1005" t="s">
        <v>106</v>
      </c>
      <c r="O71" s="1005" t="s">
        <v>74</v>
      </c>
      <c r="P71" s="1005" t="s">
        <v>75</v>
      </c>
      <c r="Q71" s="1885">
        <v>8000000</v>
      </c>
      <c r="R71" s="1885"/>
      <c r="S71" s="1005" t="s">
        <v>76</v>
      </c>
      <c r="T71" s="1005" t="s">
        <v>77</v>
      </c>
      <c r="U71" s="1025" t="s">
        <v>79</v>
      </c>
      <c r="V71" s="2100"/>
      <c r="W71" s="2100"/>
      <c r="X71" s="1900"/>
      <c r="Y71" s="2101"/>
      <c r="Z71" s="2102"/>
      <c r="AA71" s="1005"/>
      <c r="AB71" s="1005"/>
      <c r="AC71" s="1031"/>
      <c r="AD71" s="1031"/>
      <c r="AE71" s="1031"/>
      <c r="AF71" s="1031"/>
      <c r="AG71" s="1031"/>
      <c r="AH71" s="1031"/>
      <c r="AI71" s="1031"/>
      <c r="AJ71" s="1031"/>
      <c r="AK71" s="1031"/>
      <c r="AL71" s="1031"/>
      <c r="AM71" s="1031"/>
      <c r="AN71" s="2103"/>
      <c r="AO71" s="2062"/>
      <c r="AP71" s="2062"/>
      <c r="AQ71" s="350"/>
      <c r="AR71" s="350"/>
      <c r="AS71" s="350"/>
      <c r="AT71" s="350"/>
      <c r="AU71" s="350"/>
      <c r="AV71" s="350"/>
      <c r="AW71" s="2110"/>
    </row>
    <row r="72" spans="1:131" s="1921" customFormat="1" ht="50.25" hidden="1" customHeight="1" x14ac:dyDescent="0.25">
      <c r="A72" s="1073" t="s">
        <v>69</v>
      </c>
      <c r="B72" s="1035" t="s">
        <v>234</v>
      </c>
      <c r="C72" s="1035" t="s">
        <v>235</v>
      </c>
      <c r="D72" s="1035" t="s">
        <v>72</v>
      </c>
      <c r="E72" s="1035" t="s">
        <v>73</v>
      </c>
      <c r="F72" s="1832"/>
      <c r="G72" s="1832"/>
      <c r="H72" s="1832"/>
      <c r="I72" s="1073"/>
      <c r="J72" s="1022"/>
      <c r="K72" s="1022"/>
      <c r="L72" s="2248" t="s">
        <v>134</v>
      </c>
      <c r="M72" s="2050" t="s">
        <v>105</v>
      </c>
      <c r="N72" s="2050"/>
      <c r="O72" s="2050"/>
      <c r="P72" s="2050" t="s">
        <v>75</v>
      </c>
      <c r="Q72" s="2249">
        <v>680893</v>
      </c>
      <c r="R72" s="2249">
        <v>680893</v>
      </c>
      <c r="S72" s="2050" t="s">
        <v>84</v>
      </c>
      <c r="T72" s="2050" t="s">
        <v>77</v>
      </c>
      <c r="U72" s="2050" t="s">
        <v>101</v>
      </c>
      <c r="V72" s="2100"/>
      <c r="W72" s="2100"/>
      <c r="X72" s="1900"/>
      <c r="Y72" s="2101"/>
      <c r="Z72" s="2102"/>
      <c r="AA72" s="1005"/>
      <c r="AB72" s="1005"/>
      <c r="AC72" s="1031"/>
      <c r="AD72" s="1031"/>
      <c r="AE72" s="1031"/>
      <c r="AF72" s="1031"/>
      <c r="AG72" s="1031"/>
      <c r="AH72" s="1031"/>
      <c r="AI72" s="1031"/>
      <c r="AJ72" s="1031"/>
      <c r="AK72" s="1031"/>
      <c r="AL72" s="1031"/>
      <c r="AM72" s="1031"/>
      <c r="AN72" s="2103"/>
      <c r="AO72" s="2062"/>
      <c r="AP72" s="2062"/>
      <c r="AQ72" s="350"/>
      <c r="AR72" s="350"/>
      <c r="AS72" s="350"/>
      <c r="AT72" s="350"/>
      <c r="AU72" s="350"/>
      <c r="AV72" s="350"/>
      <c r="AW72" s="2110"/>
    </row>
    <row r="73" spans="1:131" s="1921" customFormat="1" ht="50.25" customHeight="1" x14ac:dyDescent="0.25">
      <c r="A73" s="2233" t="s">
        <v>69</v>
      </c>
      <c r="B73" s="1035" t="s">
        <v>234</v>
      </c>
      <c r="C73" s="1035" t="s">
        <v>235</v>
      </c>
      <c r="D73" s="1035" t="s">
        <v>72</v>
      </c>
      <c r="E73" s="1035" t="s">
        <v>73</v>
      </c>
      <c r="F73" s="1832"/>
      <c r="G73" s="1832"/>
      <c r="H73" s="1832"/>
      <c r="I73" s="1073"/>
      <c r="J73" s="1005" t="s">
        <v>589</v>
      </c>
      <c r="K73" s="1005">
        <v>82101504</v>
      </c>
      <c r="L73" s="1679" t="s">
        <v>243</v>
      </c>
      <c r="M73" s="1011" t="s">
        <v>59</v>
      </c>
      <c r="N73" s="1005" t="s">
        <v>335</v>
      </c>
      <c r="O73" s="1005" t="s">
        <v>811</v>
      </c>
      <c r="P73" s="1005" t="s">
        <v>788</v>
      </c>
      <c r="Q73" s="1885">
        <v>100000000</v>
      </c>
      <c r="R73" s="1885"/>
      <c r="S73" s="1005" t="s">
        <v>410</v>
      </c>
      <c r="T73" s="1005" t="s">
        <v>77</v>
      </c>
      <c r="U73" s="1005" t="s">
        <v>220</v>
      </c>
      <c r="V73" s="2028"/>
      <c r="W73" s="2028"/>
      <c r="X73" s="2028"/>
      <c r="Y73" s="2028"/>
      <c r="Z73" s="2028"/>
      <c r="AA73" s="2028"/>
      <c r="AB73" s="2028"/>
      <c r="AC73" s="1025" t="s">
        <v>248</v>
      </c>
      <c r="AD73" s="1025" t="s">
        <v>248</v>
      </c>
      <c r="AE73" s="1025" t="s">
        <v>248</v>
      </c>
      <c r="AF73" s="1025" t="s">
        <v>248</v>
      </c>
      <c r="AG73" s="1025" t="s">
        <v>248</v>
      </c>
      <c r="AH73" s="1025" t="s">
        <v>248</v>
      </c>
      <c r="AI73" s="1025" t="s">
        <v>248</v>
      </c>
      <c r="AJ73" s="1025" t="s">
        <v>248</v>
      </c>
      <c r="AK73" s="1025" t="s">
        <v>248</v>
      </c>
      <c r="AL73" s="1025" t="s">
        <v>248</v>
      </c>
      <c r="AM73" s="1025" t="s">
        <v>248</v>
      </c>
      <c r="AN73" s="1025" t="s">
        <v>248</v>
      </c>
      <c r="AO73" s="2062"/>
      <c r="AP73" s="2062"/>
      <c r="AQ73" s="350"/>
      <c r="AR73" s="350"/>
      <c r="AS73" s="350"/>
      <c r="AT73" s="350"/>
      <c r="AU73" s="350"/>
      <c r="AV73" s="350"/>
      <c r="AW73" s="2110"/>
    </row>
    <row r="74" spans="1:131" s="996" customFormat="1" ht="49.5" customHeight="1" x14ac:dyDescent="0.25">
      <c r="A74" s="2233" t="s">
        <v>69</v>
      </c>
      <c r="B74" s="1035" t="s">
        <v>234</v>
      </c>
      <c r="C74" s="1035" t="s">
        <v>235</v>
      </c>
      <c r="D74" s="1035" t="s">
        <v>72</v>
      </c>
      <c r="E74" s="1035" t="s">
        <v>73</v>
      </c>
      <c r="F74" s="1832"/>
      <c r="G74" s="1832"/>
      <c r="H74" s="1832"/>
      <c r="I74" s="1073"/>
      <c r="J74" s="1005" t="s">
        <v>648</v>
      </c>
      <c r="K74" s="2000">
        <v>55101519</v>
      </c>
      <c r="L74" s="1025" t="s">
        <v>679</v>
      </c>
      <c r="M74" s="1011" t="s">
        <v>57</v>
      </c>
      <c r="N74" s="1005" t="s">
        <v>335</v>
      </c>
      <c r="O74" s="1005" t="s">
        <v>591</v>
      </c>
      <c r="P74" s="1005" t="s">
        <v>75</v>
      </c>
      <c r="Q74" s="1885">
        <v>20000000</v>
      </c>
      <c r="R74" s="1885"/>
      <c r="S74" s="1005" t="s">
        <v>76</v>
      </c>
      <c r="T74" s="1005" t="s">
        <v>77</v>
      </c>
      <c r="U74" s="1005" t="s">
        <v>220</v>
      </c>
      <c r="V74" s="2028"/>
      <c r="W74" s="2028"/>
      <c r="X74" s="2028"/>
      <c r="Y74" s="2028"/>
      <c r="Z74" s="2028"/>
      <c r="AA74" s="2028"/>
      <c r="AB74" s="2028"/>
      <c r="AC74" s="1025" t="s">
        <v>248</v>
      </c>
      <c r="AD74" s="1025" t="s">
        <v>248</v>
      </c>
      <c r="AE74" s="1025" t="s">
        <v>248</v>
      </c>
      <c r="AF74" s="1025" t="s">
        <v>248</v>
      </c>
      <c r="AG74" s="1025" t="s">
        <v>248</v>
      </c>
      <c r="AH74" s="1025" t="s">
        <v>248</v>
      </c>
      <c r="AI74" s="1025" t="s">
        <v>248</v>
      </c>
      <c r="AJ74" s="1025" t="s">
        <v>248</v>
      </c>
      <c r="AK74" s="1025" t="s">
        <v>248</v>
      </c>
      <c r="AL74" s="1025" t="s">
        <v>248</v>
      </c>
      <c r="AM74" s="1025" t="s">
        <v>248</v>
      </c>
      <c r="AN74" s="1025" t="s">
        <v>248</v>
      </c>
      <c r="AO74" s="2053"/>
      <c r="AP74" s="2053"/>
      <c r="AQ74" s="2053"/>
      <c r="AR74" s="2053"/>
      <c r="AS74" s="2053"/>
      <c r="AT74" s="2053"/>
      <c r="AU74" s="2053"/>
      <c r="AV74" s="2053"/>
      <c r="AW74" s="2053"/>
      <c r="AX74" s="2027"/>
      <c r="AY74" s="2028"/>
      <c r="AZ74" s="2051"/>
    </row>
    <row r="75" spans="1:131" s="996" customFormat="1" ht="49.5" customHeight="1" x14ac:dyDescent="0.25">
      <c r="A75" s="1073" t="s">
        <v>69</v>
      </c>
      <c r="B75" s="1035" t="s">
        <v>234</v>
      </c>
      <c r="C75" s="1035" t="s">
        <v>235</v>
      </c>
      <c r="D75" s="1035" t="s">
        <v>72</v>
      </c>
      <c r="E75" s="1035" t="s">
        <v>73</v>
      </c>
      <c r="F75" s="1832"/>
      <c r="G75" s="1832"/>
      <c r="H75" s="1832"/>
      <c r="I75" s="1073"/>
      <c r="J75" s="1005" t="s">
        <v>845</v>
      </c>
      <c r="K75" s="1005">
        <v>72154028</v>
      </c>
      <c r="L75" s="2052" t="s">
        <v>846</v>
      </c>
      <c r="M75" s="1011" t="s">
        <v>58</v>
      </c>
      <c r="N75" s="1005" t="s">
        <v>335</v>
      </c>
      <c r="O75" s="1005" t="s">
        <v>111</v>
      </c>
      <c r="P75" s="1005" t="s">
        <v>75</v>
      </c>
      <c r="Q75" s="2033">
        <v>150000000</v>
      </c>
      <c r="R75" s="2033"/>
      <c r="S75" s="1886" t="s">
        <v>76</v>
      </c>
      <c r="T75" s="1005" t="s">
        <v>77</v>
      </c>
      <c r="U75" s="1902" t="s">
        <v>126</v>
      </c>
      <c r="V75" s="2028"/>
      <c r="W75" s="2028"/>
      <c r="X75" s="2028"/>
      <c r="Y75" s="2028"/>
      <c r="Z75" s="2028"/>
      <c r="AA75" s="2028"/>
      <c r="AB75" s="2028"/>
      <c r="AC75" s="2028"/>
      <c r="AD75" s="2028"/>
      <c r="AE75" s="2028"/>
      <c r="AF75" s="2028"/>
      <c r="AG75" s="2028"/>
      <c r="AH75" s="2028"/>
      <c r="AI75" s="2028"/>
      <c r="AJ75" s="2028"/>
      <c r="AK75" s="2028"/>
      <c r="AL75" s="2028"/>
      <c r="AM75" s="2028"/>
      <c r="AN75" s="2028"/>
      <c r="AO75" s="2053"/>
      <c r="AP75" s="2053"/>
      <c r="AQ75" s="2053"/>
      <c r="AR75" s="2053"/>
      <c r="AS75" s="2053"/>
      <c r="AT75" s="2053"/>
      <c r="AU75" s="2053"/>
      <c r="AV75" s="2053"/>
      <c r="AW75" s="2053"/>
      <c r="AX75" s="2053"/>
      <c r="AY75" s="2053"/>
      <c r="AZ75" s="2051"/>
    </row>
    <row r="76" spans="1:131" s="995" customFormat="1" ht="22.5" hidden="1" customHeight="1" x14ac:dyDescent="0.25">
      <c r="A76" s="2067"/>
      <c r="B76" s="2235"/>
      <c r="C76" s="2235"/>
      <c r="D76" s="2235"/>
      <c r="E76" s="2235"/>
      <c r="F76" s="2069"/>
      <c r="G76" s="2069"/>
      <c r="H76" s="2069"/>
      <c r="I76" s="2067"/>
      <c r="J76" s="2181"/>
      <c r="K76" s="2236"/>
      <c r="L76" s="2237"/>
      <c r="M76" s="2238"/>
      <c r="N76" s="2238"/>
      <c r="O76" s="2232">
        <f>+P76-+Q76</f>
        <v>73131107</v>
      </c>
      <c r="P76" s="2232">
        <v>354412000</v>
      </c>
      <c r="Q76" s="2232">
        <f>SUM(Q70:Q75)</f>
        <v>281280893</v>
      </c>
      <c r="R76" s="2239"/>
      <c r="S76" s="2240"/>
      <c r="T76" s="2241"/>
      <c r="U76" s="2242"/>
      <c r="V76" s="2243"/>
      <c r="W76" s="2243"/>
      <c r="X76" s="2244"/>
      <c r="Y76" s="2181"/>
      <c r="Z76" s="2181"/>
      <c r="AA76" s="2181"/>
      <c r="AB76" s="2181"/>
      <c r="AC76" s="2245"/>
      <c r="AD76" s="2245"/>
      <c r="AE76" s="2245"/>
      <c r="AF76" s="2245"/>
      <c r="AG76" s="2245"/>
      <c r="AH76" s="2245"/>
      <c r="AI76" s="2245"/>
      <c r="AJ76" s="2245"/>
      <c r="AK76" s="2245"/>
      <c r="AL76" s="2245"/>
      <c r="AM76" s="2245"/>
      <c r="AN76" s="2245"/>
      <c r="AO76" s="2063"/>
      <c r="AP76" s="2063"/>
      <c r="AQ76" s="2159"/>
      <c r="AR76" s="2159"/>
      <c r="AS76" s="2159"/>
      <c r="AT76" s="2159"/>
      <c r="AU76" s="2159"/>
      <c r="AV76" s="2159"/>
      <c r="AW76" s="2159"/>
      <c r="AX76" s="285"/>
      <c r="AY76" s="285"/>
      <c r="AZ76" s="996"/>
      <c r="BA76" s="996"/>
      <c r="BB76" s="996"/>
      <c r="BC76" s="996"/>
      <c r="BD76" s="996"/>
      <c r="BE76" s="996"/>
      <c r="BF76" s="996"/>
      <c r="BG76" s="996"/>
      <c r="BH76" s="996"/>
      <c r="BI76" s="996"/>
      <c r="BJ76" s="996"/>
      <c r="BK76" s="996"/>
      <c r="BL76" s="996"/>
      <c r="BM76" s="996"/>
      <c r="BN76" s="996"/>
      <c r="BO76" s="996"/>
      <c r="BP76" s="996"/>
      <c r="BQ76" s="996"/>
      <c r="BR76" s="996"/>
      <c r="BS76" s="996"/>
      <c r="BT76" s="996"/>
      <c r="BU76" s="996"/>
      <c r="BV76" s="996"/>
      <c r="BW76" s="996"/>
      <c r="BX76" s="996"/>
      <c r="BY76" s="996"/>
      <c r="BZ76" s="996"/>
      <c r="CA76" s="996"/>
      <c r="CB76" s="996"/>
      <c r="CC76" s="996"/>
      <c r="CD76" s="996"/>
      <c r="CE76" s="996"/>
      <c r="CF76" s="996"/>
      <c r="CG76" s="996"/>
      <c r="CH76" s="996"/>
      <c r="CI76" s="996"/>
      <c r="CJ76" s="996"/>
      <c r="CK76" s="996"/>
      <c r="CL76" s="996"/>
      <c r="CM76" s="996"/>
      <c r="CN76" s="996"/>
      <c r="CO76" s="996"/>
      <c r="CP76" s="996"/>
      <c r="CQ76" s="996"/>
      <c r="CR76" s="996"/>
      <c r="CS76" s="996"/>
      <c r="CT76" s="996"/>
      <c r="CU76" s="996"/>
      <c r="CV76" s="996"/>
      <c r="CW76" s="996"/>
      <c r="CX76" s="996"/>
      <c r="CY76" s="996"/>
      <c r="CZ76" s="996"/>
      <c r="DA76" s="996"/>
      <c r="DB76" s="996"/>
      <c r="DC76" s="996"/>
      <c r="DD76" s="996"/>
      <c r="DE76" s="996"/>
      <c r="DF76" s="996"/>
      <c r="DG76" s="996"/>
      <c r="DH76" s="996"/>
      <c r="DI76" s="996"/>
      <c r="DJ76" s="996"/>
      <c r="DK76" s="996"/>
      <c r="DL76" s="996"/>
      <c r="DM76" s="996"/>
      <c r="DN76" s="996"/>
      <c r="DO76" s="996"/>
      <c r="DP76" s="996"/>
      <c r="DQ76" s="996"/>
      <c r="DR76" s="996"/>
      <c r="DS76" s="996"/>
      <c r="DT76" s="996"/>
      <c r="DU76" s="996"/>
      <c r="DV76" s="996"/>
      <c r="DW76" s="996"/>
      <c r="DX76" s="996"/>
      <c r="DY76" s="996"/>
      <c r="DZ76" s="996"/>
      <c r="EA76" s="996"/>
    </row>
    <row r="77" spans="1:131" s="996" customFormat="1" ht="36" hidden="1" customHeight="1" x14ac:dyDescent="0.25">
      <c r="A77" s="2233" t="s">
        <v>69</v>
      </c>
      <c r="B77" s="1035" t="s">
        <v>234</v>
      </c>
      <c r="C77" s="1035" t="s">
        <v>869</v>
      </c>
      <c r="D77" s="1035" t="s">
        <v>72</v>
      </c>
      <c r="E77" s="1035" t="s">
        <v>73</v>
      </c>
      <c r="F77" s="2116"/>
      <c r="G77" s="2116"/>
      <c r="H77" s="2116"/>
      <c r="I77" s="2066"/>
      <c r="J77" s="1022" t="s">
        <v>589</v>
      </c>
      <c r="K77" s="1022">
        <v>82101504</v>
      </c>
      <c r="L77" s="1684" t="s">
        <v>243</v>
      </c>
      <c r="M77" s="2134" t="s">
        <v>57</v>
      </c>
      <c r="N77" s="2139" t="s">
        <v>339</v>
      </c>
      <c r="O77" s="2120" t="s">
        <v>74</v>
      </c>
      <c r="P77" s="2120" t="s">
        <v>75</v>
      </c>
      <c r="Q77" s="2140">
        <v>16888888</v>
      </c>
      <c r="R77" s="2140">
        <v>16888888</v>
      </c>
      <c r="S77" s="1022" t="s">
        <v>76</v>
      </c>
      <c r="T77" s="1022" t="s">
        <v>77</v>
      </c>
      <c r="U77" s="1022" t="s">
        <v>220</v>
      </c>
      <c r="V77" s="2136"/>
      <c r="W77" s="2136"/>
      <c r="X77" s="2137"/>
      <c r="Y77" s="2066"/>
      <c r="Z77" s="2138"/>
      <c r="AA77" s="2138"/>
      <c r="AB77" s="1851"/>
      <c r="AC77" s="2103"/>
      <c r="AD77" s="2103"/>
      <c r="AE77" s="2103"/>
      <c r="AF77" s="2103"/>
      <c r="AG77" s="2103"/>
      <c r="AH77" s="2103"/>
      <c r="AI77" s="2103"/>
      <c r="AJ77" s="2103"/>
      <c r="AK77" s="2103"/>
      <c r="AL77" s="2103"/>
      <c r="AM77" s="2103"/>
      <c r="AN77" s="2103"/>
      <c r="AO77" s="2062"/>
      <c r="AP77" s="2062"/>
      <c r="AQ77" s="2158"/>
      <c r="AR77" s="2158"/>
      <c r="AS77" s="2158"/>
      <c r="AT77" s="2158"/>
      <c r="AU77" s="2158"/>
      <c r="AV77" s="2158"/>
      <c r="AW77" s="2158"/>
    </row>
    <row r="78" spans="1:131" s="996" customFormat="1" ht="22.5" hidden="1" customHeight="1" x14ac:dyDescent="0.25">
      <c r="A78" s="2067"/>
      <c r="B78" s="2235"/>
      <c r="C78" s="2235"/>
      <c r="D78" s="2235"/>
      <c r="E78" s="2235"/>
      <c r="F78" s="2069"/>
      <c r="G78" s="2069"/>
      <c r="H78" s="2069"/>
      <c r="I78" s="2067"/>
      <c r="J78" s="2181"/>
      <c r="K78" s="2236"/>
      <c r="L78" s="2237"/>
      <c r="M78" s="2238"/>
      <c r="N78" s="2238"/>
      <c r="O78" s="2232">
        <f>+P78-Q78</f>
        <v>0</v>
      </c>
      <c r="P78" s="2232">
        <v>16888888</v>
      </c>
      <c r="Q78" s="2232">
        <f>SUM(Q77)</f>
        <v>16888888</v>
      </c>
      <c r="R78" s="2239"/>
      <c r="S78" s="2240"/>
      <c r="T78" s="2241"/>
      <c r="U78" s="2242"/>
      <c r="V78" s="2243"/>
      <c r="W78" s="2243"/>
      <c r="X78" s="2244"/>
      <c r="Y78" s="2181"/>
      <c r="Z78" s="2181"/>
      <c r="AA78" s="2181"/>
      <c r="AB78" s="2181"/>
      <c r="AC78" s="2245"/>
      <c r="AD78" s="2245"/>
      <c r="AE78" s="2245"/>
      <c r="AF78" s="2245"/>
      <c r="AG78" s="2245"/>
      <c r="AH78" s="2245"/>
      <c r="AI78" s="2245"/>
      <c r="AJ78" s="2245"/>
      <c r="AK78" s="2245"/>
      <c r="AL78" s="2245"/>
      <c r="AM78" s="2245"/>
      <c r="AN78" s="2245"/>
      <c r="AO78" s="2062"/>
      <c r="AP78" s="2062"/>
      <c r="AQ78" s="2158"/>
      <c r="AR78" s="2158"/>
      <c r="AS78" s="2158"/>
      <c r="AT78" s="2158"/>
      <c r="AU78" s="2158"/>
      <c r="AV78" s="2158"/>
      <c r="AW78" s="2158"/>
    </row>
    <row r="79" spans="1:131" s="996" customFormat="1" ht="64.5" customHeight="1" x14ac:dyDescent="0.25">
      <c r="A79" s="2233" t="s">
        <v>69</v>
      </c>
      <c r="B79" s="1035" t="s">
        <v>252</v>
      </c>
      <c r="C79" s="1035" t="s">
        <v>196</v>
      </c>
      <c r="D79" s="1035" t="s">
        <v>72</v>
      </c>
      <c r="E79" s="1035" t="s">
        <v>73</v>
      </c>
      <c r="F79" s="1832"/>
      <c r="G79" s="1832"/>
      <c r="H79" s="1832"/>
      <c r="I79" s="1073"/>
      <c r="J79" s="1005" t="s">
        <v>592</v>
      </c>
      <c r="K79" s="1005">
        <v>78181701</v>
      </c>
      <c r="L79" s="1679" t="s">
        <v>740</v>
      </c>
      <c r="M79" s="1011" t="s">
        <v>59</v>
      </c>
      <c r="N79" s="1005" t="s">
        <v>911</v>
      </c>
      <c r="O79" s="1005" t="s">
        <v>111</v>
      </c>
      <c r="P79" s="1005" t="s">
        <v>75</v>
      </c>
      <c r="Q79" s="1901">
        <v>780000000</v>
      </c>
      <c r="R79" s="1901"/>
      <c r="S79" s="1005" t="s">
        <v>410</v>
      </c>
      <c r="T79" s="1029" t="s">
        <v>709</v>
      </c>
      <c r="U79" s="1005" t="s">
        <v>220</v>
      </c>
      <c r="V79" s="2028"/>
      <c r="W79" s="2028"/>
      <c r="X79" s="2028"/>
      <c r="Y79" s="2028"/>
      <c r="Z79" s="2028"/>
      <c r="AA79" s="2028"/>
      <c r="AB79" s="2028"/>
      <c r="AC79" s="2028"/>
      <c r="AD79" s="2028"/>
      <c r="AE79" s="2028"/>
      <c r="AF79" s="2028"/>
      <c r="AG79" s="2028"/>
      <c r="AH79" s="2028"/>
      <c r="AI79" s="2028"/>
      <c r="AJ79" s="2028"/>
      <c r="AK79" s="2028"/>
      <c r="AL79" s="2028"/>
      <c r="AM79" s="2028"/>
      <c r="AN79" s="2028"/>
      <c r="AO79" s="2053"/>
      <c r="AP79" s="2053"/>
      <c r="AQ79" s="2158"/>
      <c r="AR79" s="2158"/>
      <c r="AS79" s="2158"/>
      <c r="AT79" s="2158"/>
      <c r="AU79" s="2158"/>
      <c r="AV79" s="2158"/>
      <c r="AW79" s="2158"/>
    </row>
    <row r="80" spans="1:131" s="1921" customFormat="1" ht="66" customHeight="1" x14ac:dyDescent="0.25">
      <c r="A80" s="2233" t="s">
        <v>69</v>
      </c>
      <c r="B80" s="1035" t="s">
        <v>252</v>
      </c>
      <c r="C80" s="1035" t="s">
        <v>196</v>
      </c>
      <c r="D80" s="1035" t="s">
        <v>72</v>
      </c>
      <c r="E80" s="1035" t="s">
        <v>73</v>
      </c>
      <c r="F80" s="1832"/>
      <c r="G80" s="1832"/>
      <c r="H80" s="1832"/>
      <c r="I80" s="1073"/>
      <c r="J80" s="1005" t="s">
        <v>592</v>
      </c>
      <c r="K80" s="1005">
        <v>84121804</v>
      </c>
      <c r="L80" s="1679" t="s">
        <v>759</v>
      </c>
      <c r="M80" s="1011" t="s">
        <v>62</v>
      </c>
      <c r="N80" s="1005" t="s">
        <v>106</v>
      </c>
      <c r="O80" s="1005" t="s">
        <v>257</v>
      </c>
      <c r="P80" s="1005" t="s">
        <v>75</v>
      </c>
      <c r="Q80" s="1901">
        <v>20000000</v>
      </c>
      <c r="R80" s="1901"/>
      <c r="S80" s="1005" t="s">
        <v>84</v>
      </c>
      <c r="T80" s="1029" t="s">
        <v>77</v>
      </c>
      <c r="U80" s="1005" t="s">
        <v>220</v>
      </c>
      <c r="V80" s="2028"/>
      <c r="W80" s="2028"/>
      <c r="X80" s="2028"/>
      <c r="Y80" s="2028"/>
      <c r="Z80" s="2028"/>
      <c r="AA80" s="2028"/>
      <c r="AB80" s="2028"/>
      <c r="AC80" s="2028"/>
      <c r="AD80" s="2028"/>
      <c r="AE80" s="2028"/>
      <c r="AF80" s="2028"/>
      <c r="AG80" s="2028"/>
      <c r="AH80" s="2028"/>
      <c r="AI80" s="2028"/>
      <c r="AJ80" s="2028"/>
      <c r="AK80" s="2028"/>
      <c r="AL80" s="2028"/>
      <c r="AM80" s="2028"/>
      <c r="AN80" s="2028"/>
      <c r="AO80" s="2053"/>
      <c r="AP80" s="2053"/>
      <c r="AQ80" s="2062"/>
      <c r="AR80" s="2062"/>
      <c r="AS80" s="2062"/>
      <c r="AT80" s="2062"/>
      <c r="AU80" s="2062"/>
      <c r="AV80" s="2062"/>
      <c r="AW80" s="2062"/>
    </row>
    <row r="81" spans="1:51" s="1921" customFormat="1" ht="19.5" hidden="1" customHeight="1" x14ac:dyDescent="0.25">
      <c r="A81" s="2067"/>
      <c r="B81" s="2235"/>
      <c r="C81" s="2235"/>
      <c r="D81" s="2235"/>
      <c r="E81" s="2235"/>
      <c r="F81" s="2069"/>
      <c r="G81" s="2069"/>
      <c r="H81" s="2069"/>
      <c r="I81" s="2067"/>
      <c r="J81" s="2181"/>
      <c r="K81" s="2236"/>
      <c r="L81" s="2237"/>
      <c r="M81" s="2238"/>
      <c r="N81" s="2238"/>
      <c r="O81" s="2232">
        <f>+P81-Q81</f>
        <v>0</v>
      </c>
      <c r="P81" s="2232">
        <v>800000000</v>
      </c>
      <c r="Q81" s="2232">
        <f>SUM(Q79:Q80)</f>
        <v>800000000</v>
      </c>
      <c r="R81" s="2239"/>
      <c r="S81" s="2240"/>
      <c r="T81" s="2241"/>
      <c r="U81" s="2242"/>
      <c r="V81" s="2243"/>
      <c r="W81" s="2243"/>
      <c r="X81" s="2244"/>
      <c r="Y81" s="2181"/>
      <c r="Z81" s="2181"/>
      <c r="AA81" s="2181"/>
      <c r="AB81" s="2181"/>
      <c r="AC81" s="2245" t="e">
        <f>+SUM(#REF!)</f>
        <v>#REF!</v>
      </c>
      <c r="AD81" s="2245" t="e">
        <f>+SUM(#REF!)</f>
        <v>#REF!</v>
      </c>
      <c r="AE81" s="2245">
        <f t="shared" ref="AE81:AM81" si="2">SUM(AE79:AE79)</f>
        <v>0</v>
      </c>
      <c r="AF81" s="2245">
        <f t="shared" si="2"/>
        <v>0</v>
      </c>
      <c r="AG81" s="2245">
        <f t="shared" si="2"/>
        <v>0</v>
      </c>
      <c r="AH81" s="2245">
        <f t="shared" si="2"/>
        <v>0</v>
      </c>
      <c r="AI81" s="2245">
        <f t="shared" si="2"/>
        <v>0</v>
      </c>
      <c r="AJ81" s="2245">
        <f t="shared" si="2"/>
        <v>0</v>
      </c>
      <c r="AK81" s="2245">
        <f t="shared" si="2"/>
        <v>0</v>
      </c>
      <c r="AL81" s="2245">
        <f t="shared" si="2"/>
        <v>0</v>
      </c>
      <c r="AM81" s="2245">
        <f t="shared" si="2"/>
        <v>0</v>
      </c>
      <c r="AN81" s="2245">
        <f>SUM(AN76:AN76)</f>
        <v>0</v>
      </c>
      <c r="AO81" s="2063"/>
      <c r="AP81" s="2063"/>
      <c r="AQ81" s="2063"/>
      <c r="AR81" s="2063"/>
      <c r="AS81" s="2063"/>
      <c r="AT81" s="2063"/>
      <c r="AU81" s="2063"/>
      <c r="AV81" s="2063"/>
      <c r="AW81" s="2063"/>
      <c r="AX81" s="2024"/>
      <c r="AY81" s="2024"/>
    </row>
    <row r="82" spans="1:51" s="1921" customFormat="1" ht="57.75" hidden="1" customHeight="1" x14ac:dyDescent="0.25">
      <c r="A82" s="2233" t="s">
        <v>69</v>
      </c>
      <c r="B82" s="1035" t="s">
        <v>252</v>
      </c>
      <c r="C82" s="1035" t="s">
        <v>389</v>
      </c>
      <c r="D82" s="1035" t="s">
        <v>72</v>
      </c>
      <c r="E82" s="1035" t="s">
        <v>73</v>
      </c>
      <c r="F82" s="2066"/>
      <c r="G82" s="2066"/>
      <c r="H82" s="2066"/>
      <c r="I82" s="2066"/>
      <c r="J82" s="1022" t="s">
        <v>592</v>
      </c>
      <c r="K82" s="1022">
        <v>78181701</v>
      </c>
      <c r="L82" s="1684" t="s">
        <v>740</v>
      </c>
      <c r="M82" s="2134" t="s">
        <v>57</v>
      </c>
      <c r="N82" s="2139" t="s">
        <v>339</v>
      </c>
      <c r="O82" s="2120" t="s">
        <v>111</v>
      </c>
      <c r="P82" s="2120" t="s">
        <v>75</v>
      </c>
      <c r="Q82" s="1046">
        <v>141038244</v>
      </c>
      <c r="R82" s="1046">
        <v>141038244</v>
      </c>
      <c r="S82" s="1022" t="s">
        <v>76</v>
      </c>
      <c r="T82" s="1022" t="s">
        <v>77</v>
      </c>
      <c r="U82" s="1022" t="s">
        <v>220</v>
      </c>
      <c r="V82" s="2066"/>
      <c r="W82" s="2066"/>
      <c r="X82" s="2141"/>
      <c r="Y82" s="2066"/>
      <c r="Z82" s="2066"/>
      <c r="AA82" s="2066"/>
      <c r="AB82" s="1889"/>
      <c r="AC82" s="2103"/>
      <c r="AD82" s="2103"/>
      <c r="AE82" s="2142"/>
      <c r="AF82" s="2142"/>
      <c r="AG82" s="2142"/>
      <c r="AH82" s="2142"/>
      <c r="AI82" s="2142"/>
      <c r="AJ82" s="2142"/>
      <c r="AK82" s="2142"/>
      <c r="AL82" s="2142"/>
      <c r="AM82" s="2142"/>
      <c r="AN82" s="2142"/>
      <c r="AO82" s="2062"/>
      <c r="AP82" s="2062"/>
      <c r="AQ82" s="2062"/>
      <c r="AR82" s="2062"/>
      <c r="AS82" s="2062"/>
      <c r="AT82" s="2062"/>
      <c r="AU82" s="2062"/>
      <c r="AV82" s="2062"/>
      <c r="AW82" s="2062"/>
    </row>
    <row r="83" spans="1:51" s="1921" customFormat="1" ht="19.5" hidden="1" customHeight="1" x14ac:dyDescent="0.25">
      <c r="A83" s="2067"/>
      <c r="B83" s="2235"/>
      <c r="C83" s="2235"/>
      <c r="D83" s="2235"/>
      <c r="E83" s="2235"/>
      <c r="F83" s="2069"/>
      <c r="G83" s="2069"/>
      <c r="H83" s="2069"/>
      <c r="I83" s="2067"/>
      <c r="J83" s="2181"/>
      <c r="K83" s="2236"/>
      <c r="L83" s="2237"/>
      <c r="M83" s="2238"/>
      <c r="N83" s="2238"/>
      <c r="O83" s="2232">
        <f>+P83-Q83</f>
        <v>0</v>
      </c>
      <c r="P83" s="2232">
        <v>141038244</v>
      </c>
      <c r="Q83" s="2232">
        <f>SUM(Q82)</f>
        <v>141038244</v>
      </c>
      <c r="R83" s="2239"/>
      <c r="S83" s="2240"/>
      <c r="T83" s="2241"/>
      <c r="U83" s="2242"/>
      <c r="V83" s="2243"/>
      <c r="W83" s="2243"/>
      <c r="X83" s="2244"/>
      <c r="Y83" s="2181"/>
      <c r="Z83" s="2181"/>
      <c r="AA83" s="2181"/>
      <c r="AB83" s="2181"/>
      <c r="AC83" s="2245"/>
      <c r="AD83" s="2245"/>
      <c r="AE83" s="2245"/>
      <c r="AF83" s="2245"/>
      <c r="AG83" s="2245"/>
      <c r="AH83" s="2245"/>
      <c r="AI83" s="2245"/>
      <c r="AJ83" s="2245"/>
      <c r="AK83" s="2245"/>
      <c r="AL83" s="2245"/>
      <c r="AM83" s="2245"/>
      <c r="AN83" s="2245"/>
      <c r="AO83" s="2063"/>
      <c r="AP83" s="2063"/>
      <c r="AQ83" s="2063"/>
      <c r="AR83" s="2063"/>
      <c r="AS83" s="2063"/>
      <c r="AT83" s="2063"/>
      <c r="AU83" s="2063"/>
      <c r="AV83" s="2063"/>
      <c r="AW83" s="2063"/>
      <c r="AX83" s="2024"/>
      <c r="AY83" s="2024"/>
    </row>
    <row r="84" spans="1:51" s="1921" customFormat="1" ht="65.25" customHeight="1" x14ac:dyDescent="0.25">
      <c r="A84" s="2054" t="s">
        <v>69</v>
      </c>
      <c r="B84" s="2055" t="s">
        <v>258</v>
      </c>
      <c r="C84" s="1018" t="s">
        <v>259</v>
      </c>
      <c r="D84" s="1018">
        <v>999999</v>
      </c>
      <c r="E84" s="1018" t="s">
        <v>73</v>
      </c>
      <c r="F84" s="2056"/>
      <c r="G84" s="2056"/>
      <c r="H84" s="2056"/>
      <c r="I84" s="2056"/>
      <c r="J84" s="1029" t="s">
        <v>260</v>
      </c>
      <c r="K84" s="1029">
        <v>84131500</v>
      </c>
      <c r="L84" s="2057" t="s">
        <v>847</v>
      </c>
      <c r="M84" s="2035" t="s">
        <v>62</v>
      </c>
      <c r="N84" s="1029" t="s">
        <v>331</v>
      </c>
      <c r="O84" s="1029" t="s">
        <v>775</v>
      </c>
      <c r="P84" s="1029" t="s">
        <v>75</v>
      </c>
      <c r="Q84" s="2058">
        <v>1000000000</v>
      </c>
      <c r="R84" s="2058"/>
      <c r="S84" s="1029" t="s">
        <v>76</v>
      </c>
      <c r="T84" s="1029" t="s">
        <v>77</v>
      </c>
      <c r="U84" s="1029" t="s">
        <v>264</v>
      </c>
      <c r="V84" s="1869"/>
      <c r="W84" s="1869"/>
      <c r="X84" s="1869"/>
      <c r="Y84" s="1869"/>
      <c r="Z84" s="1869"/>
      <c r="AA84" s="1869"/>
      <c r="AB84" s="1869"/>
      <c r="AC84" s="1869"/>
      <c r="AD84" s="1869"/>
      <c r="AE84" s="2038">
        <v>3500000000</v>
      </c>
      <c r="AF84" s="1869"/>
      <c r="AG84" s="1869"/>
      <c r="AH84" s="1869"/>
      <c r="AI84" s="1869"/>
      <c r="AJ84" s="1869"/>
      <c r="AK84" s="1869"/>
      <c r="AL84" s="1869"/>
      <c r="AM84" s="1869"/>
      <c r="AN84" s="1869"/>
      <c r="AO84" s="2166"/>
      <c r="AP84" s="2166"/>
      <c r="AQ84" s="2062"/>
      <c r="AR84" s="2062"/>
      <c r="AS84" s="2062"/>
      <c r="AT84" s="2062"/>
      <c r="AU84" s="2062"/>
      <c r="AV84" s="2062"/>
      <c r="AW84" s="2062"/>
    </row>
    <row r="85" spans="1:51" ht="23.25" hidden="1" customHeight="1" x14ac:dyDescent="0.25">
      <c r="A85" s="2067"/>
      <c r="B85" s="2235"/>
      <c r="C85" s="2235"/>
      <c r="D85" s="2235"/>
      <c r="E85" s="2235"/>
      <c r="F85" s="2069"/>
      <c r="G85" s="2069"/>
      <c r="H85" s="2069"/>
      <c r="I85" s="2067"/>
      <c r="J85" s="2181"/>
      <c r="K85" s="2236"/>
      <c r="L85" s="2237"/>
      <c r="M85" s="2238"/>
      <c r="N85" s="2238"/>
      <c r="O85" s="2232">
        <f>+P85-Q85</f>
        <v>0</v>
      </c>
      <c r="P85" s="2232">
        <v>1000000000</v>
      </c>
      <c r="Q85" s="2232">
        <f>SUM(Q84)</f>
        <v>1000000000</v>
      </c>
      <c r="R85" s="2239"/>
      <c r="S85" s="2240"/>
      <c r="T85" s="2241"/>
      <c r="U85" s="2242"/>
      <c r="V85" s="2243"/>
      <c r="W85" s="2243"/>
      <c r="X85" s="2244"/>
      <c r="Y85" s="2181"/>
      <c r="Z85" s="2181"/>
      <c r="AA85" s="2181"/>
      <c r="AB85" s="2181"/>
      <c r="AC85" s="2245"/>
      <c r="AD85" s="2245"/>
      <c r="AE85" s="2245"/>
      <c r="AF85" s="2245"/>
      <c r="AG85" s="2245"/>
      <c r="AH85" s="2245"/>
      <c r="AI85" s="2245"/>
      <c r="AJ85" s="2245"/>
      <c r="AK85" s="2245"/>
      <c r="AL85" s="2245"/>
      <c r="AM85" s="2245"/>
      <c r="AN85" s="2245"/>
      <c r="AO85" s="2063"/>
      <c r="AP85" s="2063"/>
      <c r="AQ85" s="2063"/>
      <c r="AR85" s="2063"/>
      <c r="AS85" s="2063"/>
      <c r="AT85" s="2063"/>
      <c r="AU85" s="2063"/>
      <c r="AV85" s="2063"/>
      <c r="AW85" s="2063"/>
      <c r="AX85" s="2024"/>
      <c r="AY85" s="2024"/>
    </row>
    <row r="86" spans="1:51" s="1921" customFormat="1" ht="45.75" customHeight="1" x14ac:dyDescent="0.25">
      <c r="A86" s="1073" t="s">
        <v>69</v>
      </c>
      <c r="B86" s="1035" t="s">
        <v>266</v>
      </c>
      <c r="C86" s="1035" t="s">
        <v>196</v>
      </c>
      <c r="D86" s="1035" t="s">
        <v>72</v>
      </c>
      <c r="E86" s="1035" t="s">
        <v>73</v>
      </c>
      <c r="F86" s="1832"/>
      <c r="G86" s="1832"/>
      <c r="H86" s="1832"/>
      <c r="I86" s="1073"/>
      <c r="J86" s="1005" t="s">
        <v>864</v>
      </c>
      <c r="K86" s="2000" t="s">
        <v>863</v>
      </c>
      <c r="L86" s="2099" t="s">
        <v>795</v>
      </c>
      <c r="M86" s="1011" t="s">
        <v>61</v>
      </c>
      <c r="N86" s="1005" t="s">
        <v>796</v>
      </c>
      <c r="O86" s="1005" t="s">
        <v>794</v>
      </c>
      <c r="P86" s="1005" t="s">
        <v>788</v>
      </c>
      <c r="Q86" s="1885">
        <v>100000000</v>
      </c>
      <c r="R86" s="1885"/>
      <c r="S86" s="1005"/>
      <c r="T86" s="1005"/>
      <c r="U86" s="1025"/>
      <c r="V86" s="2100"/>
      <c r="W86" s="2100"/>
      <c r="X86" s="1900"/>
      <c r="Y86" s="2101"/>
      <c r="Z86" s="2102"/>
      <c r="AA86" s="1005"/>
      <c r="AB86" s="1005"/>
      <c r="AC86" s="1031"/>
      <c r="AD86" s="1031"/>
      <c r="AE86" s="1031"/>
      <c r="AF86" s="1031"/>
      <c r="AG86" s="1031"/>
      <c r="AH86" s="1031"/>
      <c r="AI86" s="1031"/>
      <c r="AJ86" s="1031"/>
      <c r="AK86" s="1031"/>
      <c r="AL86" s="1031"/>
      <c r="AM86" s="1031"/>
      <c r="AN86" s="2103"/>
      <c r="AO86" s="2062"/>
      <c r="AP86" s="2062"/>
      <c r="AQ86" s="2062"/>
      <c r="AR86" s="2062"/>
      <c r="AS86" s="2062"/>
      <c r="AT86" s="2062"/>
      <c r="AU86" s="2062"/>
      <c r="AV86" s="2062"/>
      <c r="AW86" s="2062"/>
    </row>
    <row r="87" spans="1:51" s="1921" customFormat="1" ht="33.75" hidden="1" customHeight="1" x14ac:dyDescent="0.25">
      <c r="A87" s="1073" t="s">
        <v>69</v>
      </c>
      <c r="B87" s="1035" t="s">
        <v>266</v>
      </c>
      <c r="C87" s="1035" t="s">
        <v>196</v>
      </c>
      <c r="D87" s="1035" t="s">
        <v>72</v>
      </c>
      <c r="E87" s="1035" t="s">
        <v>73</v>
      </c>
      <c r="F87" s="1832"/>
      <c r="G87" s="1832"/>
      <c r="H87" s="1832"/>
      <c r="I87" s="1073"/>
      <c r="J87" s="1022"/>
      <c r="K87" s="1687"/>
      <c r="L87" s="2111" t="s">
        <v>158</v>
      </c>
      <c r="M87" s="1043"/>
      <c r="N87" s="1022"/>
      <c r="O87" s="1022"/>
      <c r="P87" s="1022"/>
      <c r="Q87" s="1046">
        <v>17713401</v>
      </c>
      <c r="R87" s="1046">
        <v>17713401</v>
      </c>
      <c r="S87" s="1022"/>
      <c r="T87" s="1022"/>
      <c r="U87" s="2050"/>
      <c r="V87" s="2100"/>
      <c r="W87" s="2100"/>
      <c r="X87" s="1900"/>
      <c r="Y87" s="2101"/>
      <c r="Z87" s="2102"/>
      <c r="AA87" s="1005"/>
      <c r="AB87" s="1005"/>
      <c r="AC87" s="1031"/>
      <c r="AD87" s="1031"/>
      <c r="AE87" s="1031"/>
      <c r="AF87" s="1031"/>
      <c r="AG87" s="1031"/>
      <c r="AH87" s="1031"/>
      <c r="AI87" s="1031"/>
      <c r="AJ87" s="1031"/>
      <c r="AK87" s="1031"/>
      <c r="AL87" s="1031"/>
      <c r="AM87" s="1031"/>
      <c r="AN87" s="2103"/>
      <c r="AO87" s="2062"/>
      <c r="AP87" s="2062"/>
      <c r="AQ87" s="2062"/>
      <c r="AR87" s="2062"/>
      <c r="AS87" s="2062"/>
      <c r="AT87" s="2062"/>
      <c r="AU87" s="2062"/>
      <c r="AV87" s="2062"/>
      <c r="AW87" s="2062"/>
    </row>
    <row r="88" spans="1:51" s="1921" customFormat="1" ht="67.5" customHeight="1" x14ac:dyDescent="0.25">
      <c r="A88" s="1073" t="s">
        <v>69</v>
      </c>
      <c r="B88" s="1035" t="s">
        <v>266</v>
      </c>
      <c r="C88" s="1035" t="s">
        <v>196</v>
      </c>
      <c r="D88" s="1035" t="s">
        <v>72</v>
      </c>
      <c r="E88" s="1035" t="s">
        <v>73</v>
      </c>
      <c r="F88" s="1832"/>
      <c r="G88" s="1832"/>
      <c r="H88" s="1832"/>
      <c r="I88" s="1073"/>
      <c r="J88" s="1005" t="s">
        <v>267</v>
      </c>
      <c r="K88" s="1005">
        <v>78102203</v>
      </c>
      <c r="L88" s="1005" t="s">
        <v>644</v>
      </c>
      <c r="M88" s="1885" t="s">
        <v>57</v>
      </c>
      <c r="N88" s="1005" t="s">
        <v>335</v>
      </c>
      <c r="O88" s="1005" t="s">
        <v>376</v>
      </c>
      <c r="P88" s="1886" t="s">
        <v>75</v>
      </c>
      <c r="Q88" s="1887">
        <v>503848878</v>
      </c>
      <c r="R88" s="1887"/>
      <c r="S88" s="1888" t="s">
        <v>133</v>
      </c>
      <c r="T88" s="1029" t="s">
        <v>77</v>
      </c>
      <c r="U88" s="1029" t="s">
        <v>270</v>
      </c>
      <c r="V88" s="1900"/>
      <c r="W88" s="1900"/>
      <c r="X88" s="2030"/>
      <c r="Y88" s="1900"/>
      <c r="Z88" s="2059"/>
      <c r="AA88" s="1005"/>
      <c r="AB88" s="1889"/>
      <c r="AC88" s="1890"/>
      <c r="AD88" s="1891"/>
      <c r="AE88" s="1891"/>
      <c r="AF88" s="1891"/>
      <c r="AG88" s="1891"/>
      <c r="AH88" s="1891">
        <v>50000000</v>
      </c>
      <c r="AI88" s="1891">
        <v>50000000</v>
      </c>
      <c r="AJ88" s="1891">
        <v>50000000</v>
      </c>
      <c r="AK88" s="1891">
        <v>50000000</v>
      </c>
      <c r="AL88" s="1891">
        <v>50000000</v>
      </c>
      <c r="AM88" s="1891"/>
      <c r="AN88" s="1891"/>
      <c r="AO88" s="2062"/>
      <c r="AP88" s="2062"/>
      <c r="AQ88" s="2062"/>
      <c r="AR88" s="2062"/>
      <c r="AS88" s="2062"/>
      <c r="AT88" s="2062"/>
      <c r="AU88" s="2062"/>
      <c r="AV88" s="2062"/>
      <c r="AW88" s="2062"/>
    </row>
    <row r="89" spans="1:51" s="2043" customFormat="1" ht="24" hidden="1" customHeight="1" x14ac:dyDescent="0.25">
      <c r="A89" s="2067"/>
      <c r="B89" s="2235"/>
      <c r="C89" s="2235"/>
      <c r="D89" s="2235"/>
      <c r="E89" s="2235"/>
      <c r="F89" s="2069"/>
      <c r="G89" s="2069"/>
      <c r="H89" s="2069"/>
      <c r="I89" s="2067"/>
      <c r="J89" s="2181"/>
      <c r="K89" s="2236"/>
      <c r="L89" s="2237"/>
      <c r="M89" s="2238"/>
      <c r="N89" s="2238"/>
      <c r="O89" s="2232">
        <f>+P89-Q89</f>
        <v>0</v>
      </c>
      <c r="P89" s="2232">
        <v>621562279</v>
      </c>
      <c r="Q89" s="2232">
        <f>SUM(Q86:Q88)</f>
        <v>621562279</v>
      </c>
      <c r="R89" s="2239"/>
      <c r="S89" s="2240"/>
      <c r="T89" s="2241"/>
      <c r="U89" s="2242"/>
      <c r="V89" s="2243"/>
      <c r="W89" s="2243"/>
      <c r="X89" s="2244"/>
      <c r="Y89" s="2181"/>
      <c r="Z89" s="2181"/>
      <c r="AA89" s="2181"/>
      <c r="AB89" s="2181"/>
      <c r="AC89" s="2245"/>
      <c r="AD89" s="2245"/>
      <c r="AE89" s="2245"/>
      <c r="AF89" s="2245"/>
      <c r="AG89" s="2245"/>
      <c r="AH89" s="2245"/>
      <c r="AI89" s="2245"/>
      <c r="AJ89" s="2245"/>
      <c r="AK89" s="2245"/>
      <c r="AL89" s="2245"/>
      <c r="AM89" s="2245"/>
      <c r="AN89" s="2245"/>
      <c r="AO89" s="2063"/>
      <c r="AP89" s="2167"/>
      <c r="AQ89" s="2063"/>
      <c r="AR89" s="2063"/>
      <c r="AS89" s="2063"/>
      <c r="AT89" s="2063"/>
      <c r="AU89" s="2063"/>
      <c r="AV89" s="2063"/>
      <c r="AW89" s="2063"/>
      <c r="AX89" s="2024"/>
      <c r="AY89" s="2024"/>
    </row>
    <row r="90" spans="1:51" s="1921" customFormat="1" ht="69" hidden="1" customHeight="1" x14ac:dyDescent="0.25">
      <c r="A90" s="2233" t="s">
        <v>69</v>
      </c>
      <c r="B90" s="1035" t="s">
        <v>266</v>
      </c>
      <c r="C90" s="1035" t="s">
        <v>393</v>
      </c>
      <c r="D90" s="1035" t="s">
        <v>72</v>
      </c>
      <c r="E90" s="1035" t="s">
        <v>73</v>
      </c>
      <c r="F90" s="1832"/>
      <c r="G90" s="1832"/>
      <c r="H90" s="1832"/>
      <c r="I90" s="1073"/>
      <c r="J90" s="1022" t="s">
        <v>267</v>
      </c>
      <c r="K90" s="1022">
        <v>78102203</v>
      </c>
      <c r="L90" s="1022" t="s">
        <v>644</v>
      </c>
      <c r="M90" s="1022" t="s">
        <v>57</v>
      </c>
      <c r="N90" s="1022" t="s">
        <v>339</v>
      </c>
      <c r="O90" s="2143" t="s">
        <v>870</v>
      </c>
      <c r="P90" s="2120" t="s">
        <v>75</v>
      </c>
      <c r="Q90" s="2144">
        <v>110000000</v>
      </c>
      <c r="R90" s="2144">
        <v>110000000</v>
      </c>
      <c r="S90" s="1022" t="s">
        <v>76</v>
      </c>
      <c r="T90" s="1022" t="s">
        <v>77</v>
      </c>
      <c r="U90" s="2132" t="s">
        <v>270</v>
      </c>
      <c r="V90" s="2044"/>
      <c r="W90" s="2044"/>
      <c r="X90" s="1991"/>
      <c r="Y90" s="1005"/>
      <c r="Z90" s="2044"/>
      <c r="AA90" s="2044"/>
      <c r="AB90" s="1851"/>
      <c r="AC90" s="2097"/>
      <c r="AD90" s="1885"/>
      <c r="AE90" s="1885"/>
      <c r="AF90" s="1885"/>
      <c r="AG90" s="1885"/>
      <c r="AH90" s="1885"/>
      <c r="AI90" s="1885"/>
      <c r="AJ90" s="1885"/>
      <c r="AK90" s="1885"/>
      <c r="AL90" s="1885"/>
      <c r="AM90" s="1885"/>
      <c r="AN90" s="1890"/>
      <c r="AO90" s="2062"/>
      <c r="AP90" s="2163"/>
      <c r="AQ90" s="2062"/>
      <c r="AR90" s="2062"/>
      <c r="AS90" s="2062"/>
      <c r="AT90" s="2062"/>
      <c r="AU90" s="2062"/>
      <c r="AV90" s="2062"/>
      <c r="AW90" s="2062"/>
    </row>
    <row r="91" spans="1:51" s="2043" customFormat="1" ht="24" hidden="1" customHeight="1" x14ac:dyDescent="0.25">
      <c r="A91" s="2067"/>
      <c r="B91" s="2235"/>
      <c r="C91" s="2235"/>
      <c r="D91" s="2235"/>
      <c r="E91" s="2235"/>
      <c r="F91" s="2069"/>
      <c r="G91" s="2069"/>
      <c r="H91" s="2069"/>
      <c r="I91" s="2067"/>
      <c r="J91" s="2181"/>
      <c r="K91" s="2236"/>
      <c r="L91" s="2237"/>
      <c r="M91" s="2238"/>
      <c r="N91" s="2238"/>
      <c r="O91" s="2232">
        <f>+P91-Q91</f>
        <v>0</v>
      </c>
      <c r="P91" s="2232">
        <v>110000000</v>
      </c>
      <c r="Q91" s="2232">
        <f>SUM(Q90)</f>
        <v>110000000</v>
      </c>
      <c r="R91" s="2239"/>
      <c r="S91" s="2240"/>
      <c r="T91" s="2241"/>
      <c r="U91" s="2242"/>
      <c r="V91" s="2243"/>
      <c r="W91" s="2243"/>
      <c r="X91" s="2244"/>
      <c r="Y91" s="2181"/>
      <c r="Z91" s="2181"/>
      <c r="AA91" s="2181"/>
      <c r="AB91" s="2181"/>
      <c r="AC91" s="2245"/>
      <c r="AD91" s="2245"/>
      <c r="AE91" s="2245"/>
      <c r="AF91" s="2245"/>
      <c r="AG91" s="2245"/>
      <c r="AH91" s="2245"/>
      <c r="AI91" s="2245"/>
      <c r="AJ91" s="2245"/>
      <c r="AK91" s="2245"/>
      <c r="AL91" s="2245"/>
      <c r="AM91" s="2245"/>
      <c r="AN91" s="2245"/>
      <c r="AO91" s="2063"/>
      <c r="AP91" s="2167"/>
      <c r="AQ91" s="2063"/>
      <c r="AR91" s="2063"/>
      <c r="AS91" s="2063"/>
      <c r="AT91" s="2063"/>
      <c r="AU91" s="2063"/>
      <c r="AV91" s="2063"/>
      <c r="AW91" s="2063"/>
      <c r="AX91" s="2024"/>
      <c r="AY91" s="2024"/>
    </row>
    <row r="92" spans="1:51" s="2060" customFormat="1" ht="48.75" customHeight="1" x14ac:dyDescent="0.25">
      <c r="A92" s="1073" t="s">
        <v>69</v>
      </c>
      <c r="B92" s="1035" t="s">
        <v>278</v>
      </c>
      <c r="C92" s="1035" t="s">
        <v>196</v>
      </c>
      <c r="D92" s="1035" t="s">
        <v>72</v>
      </c>
      <c r="E92" s="1035" t="s">
        <v>73</v>
      </c>
      <c r="F92" s="1832"/>
      <c r="G92" s="1832"/>
      <c r="H92" s="1832"/>
      <c r="I92" s="1073"/>
      <c r="J92" s="1005" t="s">
        <v>279</v>
      </c>
      <c r="K92" s="1005">
        <v>76101503</v>
      </c>
      <c r="L92" s="1679" t="s">
        <v>743</v>
      </c>
      <c r="M92" s="1011" t="s">
        <v>59</v>
      </c>
      <c r="N92" s="1005" t="s">
        <v>620</v>
      </c>
      <c r="O92" s="1005" t="s">
        <v>115</v>
      </c>
      <c r="P92" s="1005" t="s">
        <v>75</v>
      </c>
      <c r="Q92" s="1885">
        <v>76056230</v>
      </c>
      <c r="R92" s="1885"/>
      <c r="S92" s="1005" t="s">
        <v>76</v>
      </c>
      <c r="T92" s="1005" t="s">
        <v>77</v>
      </c>
      <c r="U92" s="1005" t="s">
        <v>270</v>
      </c>
      <c r="V92" s="1005"/>
      <c r="W92" s="1005"/>
      <c r="X92" s="1900"/>
      <c r="Y92" s="1900"/>
      <c r="Z92" s="1005"/>
      <c r="AA92" s="1005"/>
      <c r="AB92" s="1005"/>
      <c r="AC92" s="1890"/>
      <c r="AD92" s="1890"/>
      <c r="AE92" s="1890"/>
      <c r="AF92" s="1890"/>
      <c r="AG92" s="1890">
        <f>73841000/4</f>
        <v>18460250</v>
      </c>
      <c r="AH92" s="1890"/>
      <c r="AI92" s="1901">
        <v>18460250</v>
      </c>
      <c r="AJ92" s="1890"/>
      <c r="AK92" s="1901">
        <v>18460250</v>
      </c>
      <c r="AL92" s="1890"/>
      <c r="AM92" s="1901">
        <v>18460250</v>
      </c>
      <c r="AN92" s="1890"/>
      <c r="AO92" s="2062"/>
      <c r="AP92" s="2062"/>
      <c r="AQ92" s="2062"/>
      <c r="AR92" s="2062"/>
      <c r="AS92" s="2062"/>
      <c r="AT92" s="2062"/>
      <c r="AU92" s="2062"/>
      <c r="AV92" s="2062"/>
      <c r="AW92" s="2062"/>
      <c r="AX92" s="2032"/>
    </row>
    <row r="93" spans="1:51" s="2061" customFormat="1" ht="17.25" hidden="1" customHeight="1" x14ac:dyDescent="0.25">
      <c r="A93" s="2067"/>
      <c r="B93" s="2235"/>
      <c r="C93" s="2235"/>
      <c r="D93" s="2235"/>
      <c r="E93" s="2235"/>
      <c r="F93" s="2069"/>
      <c r="G93" s="2069"/>
      <c r="H93" s="2069"/>
      <c r="I93" s="2067"/>
      <c r="J93" s="2181"/>
      <c r="K93" s="2236"/>
      <c r="L93" s="2237"/>
      <c r="M93" s="2238"/>
      <c r="N93" s="2238"/>
      <c r="O93" s="2232">
        <f>+P93-Q93</f>
        <v>0</v>
      </c>
      <c r="P93" s="2232">
        <v>76056230</v>
      </c>
      <c r="Q93" s="2232">
        <f>SUM(Q92)</f>
        <v>76056230</v>
      </c>
      <c r="R93" s="2239"/>
      <c r="S93" s="2240"/>
      <c r="T93" s="2241"/>
      <c r="U93" s="2242"/>
      <c r="V93" s="2243"/>
      <c r="W93" s="2243"/>
      <c r="X93" s="2244"/>
      <c r="Y93" s="2181"/>
      <c r="Z93" s="2181"/>
      <c r="AA93" s="2181"/>
      <c r="AB93" s="2181"/>
      <c r="AC93" s="2245" t="e">
        <f>+AC92+#REF!</f>
        <v>#REF!</v>
      </c>
      <c r="AD93" s="2245" t="e">
        <f>+AD92+#REF!</f>
        <v>#REF!</v>
      </c>
      <c r="AE93" s="2245" t="e">
        <f>+AE92+#REF!</f>
        <v>#REF!</v>
      </c>
      <c r="AF93" s="2245" t="e">
        <f>+AF92+#REF!</f>
        <v>#REF!</v>
      </c>
      <c r="AG93" s="2245" t="e">
        <f>+AG92+#REF!</f>
        <v>#REF!</v>
      </c>
      <c r="AH93" s="2245" t="e">
        <f>+AH92+#REF!</f>
        <v>#REF!</v>
      </c>
      <c r="AI93" s="2245" t="e">
        <f>+AI92+#REF!</f>
        <v>#REF!</v>
      </c>
      <c r="AJ93" s="2245" t="e">
        <f>+AJ92+#REF!</f>
        <v>#REF!</v>
      </c>
      <c r="AK93" s="2245" t="e">
        <f>+AK92+#REF!</f>
        <v>#REF!</v>
      </c>
      <c r="AL93" s="2245" t="e">
        <f>+AL92+#REF!</f>
        <v>#REF!</v>
      </c>
      <c r="AM93" s="2245" t="e">
        <f>+AM92+#REF!</f>
        <v>#REF!</v>
      </c>
      <c r="AN93" s="2245">
        <v>14000000</v>
      </c>
      <c r="AO93" s="2063"/>
      <c r="AP93" s="2063"/>
      <c r="AQ93" s="2063"/>
      <c r="AR93" s="2063"/>
      <c r="AS93" s="2063"/>
      <c r="AT93" s="2063"/>
      <c r="AU93" s="2063"/>
      <c r="AV93" s="2063"/>
      <c r="AW93" s="2063"/>
      <c r="AX93" s="1813"/>
    </row>
    <row r="94" spans="1:51" s="2062" customFormat="1" ht="27.75" hidden="1" customHeight="1" x14ac:dyDescent="0.25">
      <c r="A94" s="1073" t="s">
        <v>284</v>
      </c>
      <c r="B94" s="1035" t="s">
        <v>285</v>
      </c>
      <c r="C94" s="1035" t="s">
        <v>286</v>
      </c>
      <c r="D94" s="2007" t="s">
        <v>72</v>
      </c>
      <c r="E94" s="2007" t="s">
        <v>73</v>
      </c>
      <c r="F94" s="1832"/>
      <c r="G94" s="1832"/>
      <c r="H94" s="1832"/>
      <c r="I94" s="1073"/>
      <c r="J94" s="2284" t="s">
        <v>287</v>
      </c>
      <c r="K94" s="1091">
        <v>83101500</v>
      </c>
      <c r="L94" s="2285" t="s">
        <v>856</v>
      </c>
      <c r="M94" s="1683" t="s">
        <v>784</v>
      </c>
      <c r="N94" s="1683" t="s">
        <v>768</v>
      </c>
      <c r="O94" s="1683"/>
      <c r="P94" s="1683" t="s">
        <v>75</v>
      </c>
      <c r="Q94" s="2286">
        <v>227032600</v>
      </c>
      <c r="R94" s="2286"/>
      <c r="S94" s="2287" t="s">
        <v>76</v>
      </c>
      <c r="T94" s="2287" t="s">
        <v>77</v>
      </c>
      <c r="U94" s="1022" t="s">
        <v>101</v>
      </c>
      <c r="V94" s="2028"/>
      <c r="W94" s="2028"/>
      <c r="X94" s="2028"/>
      <c r="Y94" s="2028"/>
      <c r="Z94" s="2028"/>
      <c r="AA94" s="2028"/>
      <c r="AB94" s="2028"/>
      <c r="AC94" s="2028"/>
      <c r="AD94" s="2028"/>
      <c r="AE94" s="2028"/>
      <c r="AF94" s="2028"/>
      <c r="AG94" s="2028"/>
      <c r="AH94" s="2028"/>
      <c r="AI94" s="2028"/>
      <c r="AJ94" s="2028"/>
      <c r="AK94" s="2028"/>
      <c r="AL94" s="2028"/>
      <c r="AM94" s="2028"/>
      <c r="AN94" s="2028"/>
      <c r="AO94" s="2053"/>
      <c r="AP94" s="2053"/>
    </row>
    <row r="95" spans="1:51" s="2063" customFormat="1" ht="15" hidden="1" customHeight="1" x14ac:dyDescent="0.25">
      <c r="A95" s="2067"/>
      <c r="B95" s="2235"/>
      <c r="C95" s="2235"/>
      <c r="D95" s="2235"/>
      <c r="E95" s="2235"/>
      <c r="F95" s="2069"/>
      <c r="G95" s="2069"/>
      <c r="H95" s="2069"/>
      <c r="I95" s="2067"/>
      <c r="J95" s="2181"/>
      <c r="K95" s="2236"/>
      <c r="L95" s="2237"/>
      <c r="M95" s="2238"/>
      <c r="N95" s="2238"/>
      <c r="O95" s="2232">
        <f>+P95-Q95</f>
        <v>0</v>
      </c>
      <c r="P95" s="2232">
        <v>227032600</v>
      </c>
      <c r="Q95" s="2232">
        <f>SUM(Q94)</f>
        <v>227032600</v>
      </c>
      <c r="R95" s="2239"/>
      <c r="S95" s="2240"/>
      <c r="T95" s="2241"/>
      <c r="U95" s="2242"/>
      <c r="V95" s="2243"/>
      <c r="W95" s="2243"/>
      <c r="X95" s="2244"/>
      <c r="Y95" s="2181"/>
      <c r="Z95" s="2181"/>
      <c r="AA95" s="2181"/>
      <c r="AB95" s="2181"/>
      <c r="AC95" s="2245"/>
      <c r="AD95" s="2245"/>
      <c r="AE95" s="2245"/>
      <c r="AF95" s="2245"/>
      <c r="AG95" s="2245"/>
      <c r="AH95" s="2245"/>
      <c r="AI95" s="2245"/>
      <c r="AJ95" s="2245"/>
      <c r="AK95" s="2245"/>
      <c r="AL95" s="2245"/>
      <c r="AM95" s="2245"/>
      <c r="AN95" s="2245"/>
      <c r="AO95" s="2157"/>
      <c r="AP95" s="2157"/>
    </row>
    <row r="96" spans="1:51" s="2062" customFormat="1" ht="27.75" hidden="1" customHeight="1" x14ac:dyDescent="0.25">
      <c r="A96" s="1073" t="s">
        <v>69</v>
      </c>
      <c r="B96" s="1035" t="s">
        <v>290</v>
      </c>
      <c r="C96" s="1035" t="s">
        <v>291</v>
      </c>
      <c r="D96" s="2007" t="s">
        <v>72</v>
      </c>
      <c r="E96" s="2007" t="s">
        <v>73</v>
      </c>
      <c r="F96" s="1832"/>
      <c r="G96" s="1832"/>
      <c r="H96" s="1832"/>
      <c r="I96" s="1073"/>
      <c r="J96" s="2284" t="s">
        <v>292</v>
      </c>
      <c r="K96" s="1091">
        <v>83101804</v>
      </c>
      <c r="L96" s="2285" t="s">
        <v>857</v>
      </c>
      <c r="M96" s="1683" t="s">
        <v>57</v>
      </c>
      <c r="N96" s="1683" t="s">
        <v>768</v>
      </c>
      <c r="O96" s="1683"/>
      <c r="P96" s="1683" t="s">
        <v>75</v>
      </c>
      <c r="Q96" s="2286">
        <v>817979000</v>
      </c>
      <c r="R96" s="2286"/>
      <c r="S96" s="2143" t="s">
        <v>76</v>
      </c>
      <c r="T96" s="1022" t="s">
        <v>77</v>
      </c>
      <c r="U96" s="1022" t="s">
        <v>101</v>
      </c>
      <c r="V96" s="2028"/>
      <c r="W96" s="2028"/>
      <c r="X96" s="2028"/>
      <c r="Y96" s="2028"/>
      <c r="Z96" s="2028"/>
      <c r="AA96" s="2028"/>
      <c r="AB96" s="2028"/>
      <c r="AC96" s="2028"/>
      <c r="AD96" s="2028"/>
      <c r="AE96" s="2028"/>
      <c r="AF96" s="2028"/>
      <c r="AG96" s="2028"/>
      <c r="AH96" s="2028"/>
      <c r="AI96" s="2028"/>
      <c r="AJ96" s="2028"/>
      <c r="AK96" s="2028"/>
      <c r="AL96" s="2028"/>
      <c r="AM96" s="2028"/>
      <c r="AN96" s="2028"/>
      <c r="AO96" s="2053"/>
      <c r="AP96" s="2053"/>
    </row>
    <row r="97" spans="1:49" s="2063" customFormat="1" ht="17.25" hidden="1" customHeight="1" x14ac:dyDescent="0.25">
      <c r="A97" s="2067"/>
      <c r="B97" s="2235"/>
      <c r="C97" s="2235"/>
      <c r="D97" s="2235"/>
      <c r="E97" s="2235"/>
      <c r="F97" s="2069"/>
      <c r="G97" s="2069"/>
      <c r="H97" s="2069"/>
      <c r="I97" s="2067"/>
      <c r="J97" s="2181"/>
      <c r="K97" s="2236"/>
      <c r="L97" s="2237"/>
      <c r="M97" s="2238"/>
      <c r="N97" s="2238"/>
      <c r="O97" s="2232">
        <f>+P97-Q97</f>
        <v>0</v>
      </c>
      <c r="P97" s="2232">
        <v>817979000</v>
      </c>
      <c r="Q97" s="2232">
        <f>SUM(Q96)</f>
        <v>817979000</v>
      </c>
      <c r="R97" s="2239"/>
      <c r="S97" s="2240"/>
      <c r="T97" s="2241"/>
      <c r="U97" s="2242"/>
      <c r="V97" s="2243"/>
      <c r="W97" s="2243"/>
      <c r="X97" s="2244"/>
      <c r="Y97" s="2181"/>
      <c r="Z97" s="2181"/>
      <c r="AA97" s="2181"/>
      <c r="AB97" s="2181"/>
      <c r="AC97" s="2245"/>
      <c r="AD97" s="2245"/>
      <c r="AE97" s="2245"/>
      <c r="AF97" s="2245"/>
      <c r="AG97" s="2245"/>
      <c r="AH97" s="2245"/>
      <c r="AI97" s="2245"/>
      <c r="AJ97" s="2245"/>
      <c r="AK97" s="2245"/>
      <c r="AL97" s="2245"/>
      <c r="AM97" s="2245"/>
      <c r="AN97" s="2245"/>
      <c r="AO97" s="2157"/>
      <c r="AP97" s="2157"/>
    </row>
    <row r="98" spans="1:49" s="2062" customFormat="1" ht="40.5" hidden="1" customHeight="1" x14ac:dyDescent="0.25">
      <c r="A98" s="1073" t="s">
        <v>69</v>
      </c>
      <c r="B98" s="1035" t="s">
        <v>294</v>
      </c>
      <c r="C98" s="1035" t="s">
        <v>295</v>
      </c>
      <c r="D98" s="2007" t="s">
        <v>72</v>
      </c>
      <c r="E98" s="2007" t="s">
        <v>73</v>
      </c>
      <c r="F98" s="1832"/>
      <c r="G98" s="1832"/>
      <c r="H98" s="1832"/>
      <c r="I98" s="1073"/>
      <c r="J98" s="2284" t="s">
        <v>296</v>
      </c>
      <c r="K98" s="1091">
        <v>83111503</v>
      </c>
      <c r="L98" s="2288" t="s">
        <v>858</v>
      </c>
      <c r="M98" s="1683" t="s">
        <v>57</v>
      </c>
      <c r="N98" s="1683" t="s">
        <v>768</v>
      </c>
      <c r="O98" s="1683"/>
      <c r="P98" s="1683" t="s">
        <v>75</v>
      </c>
      <c r="Q98" s="2286">
        <v>451794050</v>
      </c>
      <c r="R98" s="2286"/>
      <c r="S98" s="2143" t="s">
        <v>76</v>
      </c>
      <c r="T98" s="1022" t="s">
        <v>77</v>
      </c>
      <c r="U98" s="1022" t="s">
        <v>101</v>
      </c>
      <c r="V98" s="2028"/>
      <c r="W98" s="2028"/>
      <c r="X98" s="2028"/>
      <c r="Y98" s="2028"/>
      <c r="Z98" s="2028"/>
      <c r="AA98" s="2028"/>
      <c r="AB98" s="2028"/>
      <c r="AC98" s="2028"/>
      <c r="AD98" s="2028"/>
      <c r="AE98" s="2028"/>
      <c r="AF98" s="2028"/>
      <c r="AG98" s="2028"/>
      <c r="AH98" s="2028"/>
      <c r="AI98" s="2028"/>
      <c r="AJ98" s="2028"/>
      <c r="AK98" s="2028"/>
      <c r="AL98" s="2028"/>
      <c r="AM98" s="2028"/>
      <c r="AN98" s="2028"/>
      <c r="AO98" s="2053"/>
      <c r="AP98" s="2053"/>
    </row>
    <row r="99" spans="1:49" s="2063" customFormat="1" ht="16.5" hidden="1" customHeight="1" x14ac:dyDescent="0.25">
      <c r="A99" s="2067"/>
      <c r="B99" s="2235"/>
      <c r="C99" s="2235"/>
      <c r="D99" s="2235"/>
      <c r="E99" s="2235"/>
      <c r="F99" s="2069"/>
      <c r="G99" s="2069"/>
      <c r="H99" s="2069"/>
      <c r="I99" s="2067"/>
      <c r="J99" s="2181"/>
      <c r="K99" s="2236"/>
      <c r="L99" s="2237"/>
      <c r="M99" s="2238"/>
      <c r="N99" s="2238"/>
      <c r="O99" s="2232">
        <f>+P99-Q99</f>
        <v>0</v>
      </c>
      <c r="P99" s="2232">
        <v>451794050</v>
      </c>
      <c r="Q99" s="2232">
        <f>SUM(Q98)</f>
        <v>451794050</v>
      </c>
      <c r="R99" s="2239"/>
      <c r="S99" s="2240"/>
      <c r="T99" s="2241"/>
      <c r="U99" s="2242"/>
      <c r="V99" s="2243"/>
      <c r="W99" s="2243"/>
      <c r="X99" s="2244"/>
      <c r="Y99" s="2181"/>
      <c r="Z99" s="2181"/>
      <c r="AA99" s="2181"/>
      <c r="AB99" s="2181"/>
      <c r="AC99" s="2245"/>
      <c r="AD99" s="2245"/>
      <c r="AE99" s="2245"/>
      <c r="AF99" s="2245"/>
      <c r="AG99" s="2245"/>
      <c r="AH99" s="2245"/>
      <c r="AI99" s="2245"/>
      <c r="AJ99" s="2245"/>
      <c r="AK99" s="2245"/>
      <c r="AL99" s="2245"/>
      <c r="AM99" s="2245"/>
      <c r="AN99" s="2245"/>
    </row>
    <row r="100" spans="1:49" ht="15.75" hidden="1" customHeight="1" x14ac:dyDescent="0.25">
      <c r="A100" s="2213"/>
      <c r="B100" s="2213"/>
      <c r="C100" s="2214"/>
      <c r="D100" s="2214"/>
      <c r="E100" s="2214"/>
      <c r="F100" s="2215"/>
      <c r="G100" s="2215"/>
      <c r="H100" s="2215"/>
      <c r="I100" s="2213"/>
      <c r="J100" s="2216"/>
      <c r="K100" s="2217"/>
      <c r="L100" s="2117"/>
      <c r="M100" s="2213"/>
      <c r="N100" s="2215"/>
      <c r="O100" s="2253">
        <f>+P100-Q100</f>
        <v>2548725482</v>
      </c>
      <c r="P100" s="2247">
        <v>19889636608</v>
      </c>
      <c r="Q100" s="2247">
        <f>+Q47+Q50+Q57+Q59+Q67+Q69+Q76+Q81+Q83+Q89+Q91+Q95+Q93+Q99+Q97</f>
        <v>17340911126</v>
      </c>
      <c r="R100" s="2219"/>
      <c r="S100" s="2218"/>
      <c r="T100" s="2218"/>
      <c r="U100" s="2220"/>
      <c r="V100" s="2221"/>
      <c r="W100" s="2222"/>
      <c r="X100" s="2222"/>
      <c r="Y100" s="2213"/>
      <c r="Z100" s="2222"/>
      <c r="AA100" s="2222"/>
      <c r="AB100" s="2223"/>
      <c r="AC100" s="2224"/>
      <c r="AD100" s="2225"/>
      <c r="AE100" s="2225"/>
      <c r="AF100" s="2225"/>
      <c r="AG100" s="2225"/>
      <c r="AH100" s="2225"/>
      <c r="AI100" s="2225"/>
      <c r="AJ100" s="2225"/>
      <c r="AK100" s="2225"/>
      <c r="AL100" s="2225"/>
      <c r="AM100" s="2225"/>
      <c r="AN100" s="2225"/>
      <c r="AO100" s="2063"/>
      <c r="AP100" s="2063"/>
      <c r="AQ100" s="2168"/>
      <c r="AR100" s="2168"/>
      <c r="AS100" s="2168"/>
      <c r="AT100" s="2168"/>
      <c r="AU100" s="2168"/>
      <c r="AV100" s="2168"/>
      <c r="AW100" s="2168"/>
    </row>
    <row r="101" spans="1:49" s="1921" customFormat="1" ht="30" hidden="1" customHeight="1" x14ac:dyDescent="0.25">
      <c r="A101" s="1073" t="s">
        <v>69</v>
      </c>
      <c r="B101" s="1035" t="s">
        <v>298</v>
      </c>
      <c r="C101" s="1035" t="s">
        <v>299</v>
      </c>
      <c r="D101" s="2007" t="s">
        <v>72</v>
      </c>
      <c r="E101" s="2007" t="s">
        <v>73</v>
      </c>
      <c r="F101" s="1832"/>
      <c r="G101" s="1832"/>
      <c r="H101" s="1832"/>
      <c r="I101" s="1073"/>
      <c r="J101" s="2284" t="s">
        <v>798</v>
      </c>
      <c r="K101" s="1091">
        <v>93151510</v>
      </c>
      <c r="L101" s="2288" t="s">
        <v>667</v>
      </c>
      <c r="M101" s="1683" t="s">
        <v>57</v>
      </c>
      <c r="N101" s="1683" t="s">
        <v>768</v>
      </c>
      <c r="O101" s="1683"/>
      <c r="P101" s="1683" t="s">
        <v>75</v>
      </c>
      <c r="Q101" s="2286">
        <v>2893013000</v>
      </c>
      <c r="R101" s="2286"/>
      <c r="S101" s="2143" t="s">
        <v>76</v>
      </c>
      <c r="T101" s="1022" t="s">
        <v>77</v>
      </c>
      <c r="U101" s="1022" t="s">
        <v>101</v>
      </c>
      <c r="V101" s="2082"/>
      <c r="W101" s="2028"/>
      <c r="X101" s="2028"/>
      <c r="Y101" s="2028"/>
      <c r="Z101" s="2028"/>
      <c r="AA101" s="2028"/>
      <c r="AB101" s="2028"/>
      <c r="AC101" s="2028"/>
      <c r="AD101" s="2028"/>
      <c r="AE101" s="2028"/>
      <c r="AF101" s="2028"/>
      <c r="AG101" s="2028"/>
      <c r="AH101" s="2028"/>
      <c r="AI101" s="2028"/>
      <c r="AJ101" s="2028"/>
      <c r="AK101" s="2028"/>
      <c r="AL101" s="2028"/>
      <c r="AM101" s="2028"/>
      <c r="AN101" s="2028"/>
      <c r="AO101" s="2053"/>
      <c r="AP101" s="2053"/>
      <c r="AQ101" s="2062"/>
      <c r="AR101" s="2062"/>
      <c r="AS101" s="2062"/>
      <c r="AT101" s="2062"/>
      <c r="AU101" s="2062"/>
      <c r="AV101" s="2062"/>
      <c r="AW101" s="2062"/>
    </row>
    <row r="102" spans="1:49" ht="22.5" hidden="1" customHeight="1" x14ac:dyDescent="0.25">
      <c r="A102" s="2067"/>
      <c r="B102" s="2235"/>
      <c r="C102" s="2235"/>
      <c r="D102" s="2235"/>
      <c r="E102" s="2235"/>
      <c r="F102" s="2069"/>
      <c r="G102" s="2069"/>
      <c r="H102" s="2069"/>
      <c r="I102" s="2067"/>
      <c r="J102" s="2181"/>
      <c r="K102" s="2236"/>
      <c r="L102" s="2237"/>
      <c r="M102" s="2238"/>
      <c r="N102" s="2238"/>
      <c r="O102" s="2232">
        <f>+P102-Q102</f>
        <v>0</v>
      </c>
      <c r="P102" s="2232">
        <v>2893013000</v>
      </c>
      <c r="Q102" s="2232">
        <f>SUM(Q101:Q101)</f>
        <v>2893013000</v>
      </c>
      <c r="R102" s="2239"/>
      <c r="S102" s="2240"/>
      <c r="T102" s="2241"/>
      <c r="U102" s="2242"/>
      <c r="V102" s="2243"/>
      <c r="W102" s="2243"/>
      <c r="X102" s="2244"/>
      <c r="Y102" s="2181"/>
      <c r="Z102" s="2181"/>
      <c r="AA102" s="2181">
        <f t="shared" ref="AA102:AM102" si="3">SUM(AA101:AA101)</f>
        <v>0</v>
      </c>
      <c r="AB102" s="2181">
        <f t="shared" si="3"/>
        <v>0</v>
      </c>
      <c r="AC102" s="2245">
        <f t="shared" si="3"/>
        <v>0</v>
      </c>
      <c r="AD102" s="2245">
        <f t="shared" si="3"/>
        <v>0</v>
      </c>
      <c r="AE102" s="2245">
        <f t="shared" si="3"/>
        <v>0</v>
      </c>
      <c r="AF102" s="2245">
        <f t="shared" si="3"/>
        <v>0</v>
      </c>
      <c r="AG102" s="2245">
        <f t="shared" si="3"/>
        <v>0</v>
      </c>
      <c r="AH102" s="2245">
        <f t="shared" si="3"/>
        <v>0</v>
      </c>
      <c r="AI102" s="2245">
        <f t="shared" si="3"/>
        <v>0</v>
      </c>
      <c r="AJ102" s="2245">
        <f t="shared" si="3"/>
        <v>0</v>
      </c>
      <c r="AK102" s="2245">
        <f t="shared" si="3"/>
        <v>0</v>
      </c>
      <c r="AL102" s="2245">
        <f t="shared" si="3"/>
        <v>0</v>
      </c>
      <c r="AM102" s="2245">
        <f t="shared" si="3"/>
        <v>0</v>
      </c>
      <c r="AN102" s="2245"/>
      <c r="AO102" s="2063"/>
      <c r="AP102" s="2063"/>
      <c r="AQ102" s="2168"/>
      <c r="AR102" s="2168"/>
      <c r="AS102" s="2168"/>
      <c r="AT102" s="2168"/>
      <c r="AU102" s="2168"/>
      <c r="AV102" s="2168"/>
      <c r="AW102" s="2168"/>
    </row>
    <row r="103" spans="1:49" s="1921" customFormat="1" ht="57" customHeight="1" x14ac:dyDescent="0.25">
      <c r="A103" s="1073" t="s">
        <v>69</v>
      </c>
      <c r="B103" s="2064" t="s">
        <v>304</v>
      </c>
      <c r="C103" s="2065" t="s">
        <v>299</v>
      </c>
      <c r="D103" s="2065" t="s">
        <v>72</v>
      </c>
      <c r="E103" s="2065" t="s">
        <v>73</v>
      </c>
      <c r="F103" s="1832"/>
      <c r="G103" s="1832"/>
      <c r="H103" s="1832"/>
      <c r="I103" s="1832"/>
      <c r="J103" s="1005" t="s">
        <v>305</v>
      </c>
      <c r="K103" s="1005" t="s">
        <v>306</v>
      </c>
      <c r="L103" s="1005" t="s">
        <v>844</v>
      </c>
      <c r="M103" s="1011" t="s">
        <v>58</v>
      </c>
      <c r="N103" s="1005" t="s">
        <v>269</v>
      </c>
      <c r="O103" s="1005" t="s">
        <v>173</v>
      </c>
      <c r="P103" s="1005" t="s">
        <v>75</v>
      </c>
      <c r="Q103" s="2033">
        <v>80000000</v>
      </c>
      <c r="R103" s="2033"/>
      <c r="S103" s="1886" t="s">
        <v>76</v>
      </c>
      <c r="T103" s="1005" t="s">
        <v>77</v>
      </c>
      <c r="U103" s="1005" t="s">
        <v>126</v>
      </c>
      <c r="V103" s="1851"/>
      <c r="W103" s="1851"/>
      <c r="X103" s="1851"/>
      <c r="Y103" s="1851"/>
      <c r="Z103" s="1851"/>
      <c r="AA103" s="1851"/>
      <c r="AB103" s="2034">
        <v>400000000</v>
      </c>
      <c r="AC103" s="2034">
        <v>600000000</v>
      </c>
      <c r="AD103" s="2034"/>
      <c r="AE103" s="1851"/>
      <c r="AF103" s="1851"/>
      <c r="AG103" s="1851"/>
      <c r="AH103" s="1851"/>
      <c r="AI103" s="1851"/>
      <c r="AJ103" s="1851"/>
      <c r="AK103" s="1851"/>
      <c r="AL103" s="1851"/>
      <c r="AM103" s="1851"/>
      <c r="AN103" s="1851"/>
      <c r="AO103" s="2169"/>
      <c r="AP103" s="2169"/>
      <c r="AQ103" s="2062"/>
      <c r="AR103" s="2062"/>
      <c r="AS103" s="2062"/>
      <c r="AT103" s="2062"/>
      <c r="AU103" s="2062"/>
      <c r="AV103" s="2062"/>
      <c r="AW103" s="2062"/>
    </row>
    <row r="104" spans="1:49" ht="21" hidden="1" customHeight="1" x14ac:dyDescent="0.25">
      <c r="A104" s="2067"/>
      <c r="B104" s="2235"/>
      <c r="C104" s="2235"/>
      <c r="D104" s="2235"/>
      <c r="E104" s="2235"/>
      <c r="F104" s="2069"/>
      <c r="G104" s="2069"/>
      <c r="H104" s="2069"/>
      <c r="I104" s="2067"/>
      <c r="J104" s="2181"/>
      <c r="K104" s="2236"/>
      <c r="L104" s="2237"/>
      <c r="M104" s="2238"/>
      <c r="N104" s="2238"/>
      <c r="O104" s="2232">
        <f>+P104-Q104</f>
        <v>0</v>
      </c>
      <c r="P104" s="2232">
        <v>80000000</v>
      </c>
      <c r="Q104" s="2232">
        <f>SUM(Q103)</f>
        <v>80000000</v>
      </c>
      <c r="R104" s="2239"/>
      <c r="S104" s="2240"/>
      <c r="T104" s="2241"/>
      <c r="U104" s="2242"/>
      <c r="V104" s="2243"/>
      <c r="W104" s="2243"/>
      <c r="X104" s="2244"/>
      <c r="Y104" s="2181"/>
      <c r="Z104" s="2181"/>
      <c r="AA104" s="2181"/>
      <c r="AB104" s="2181"/>
      <c r="AC104" s="2245"/>
      <c r="AD104" s="2245"/>
      <c r="AE104" s="2245"/>
      <c r="AF104" s="2245"/>
      <c r="AG104" s="2245"/>
      <c r="AH104" s="2245"/>
      <c r="AI104" s="2245"/>
      <c r="AJ104" s="2245"/>
      <c r="AK104" s="2245"/>
      <c r="AL104" s="2245"/>
      <c r="AM104" s="2245"/>
      <c r="AN104" s="2245"/>
      <c r="AO104" s="2170"/>
      <c r="AP104" s="2170"/>
      <c r="AQ104" s="2168"/>
      <c r="AR104" s="2168"/>
      <c r="AS104" s="2168"/>
      <c r="AT104" s="2168"/>
      <c r="AU104" s="2168"/>
      <c r="AV104" s="2168"/>
      <c r="AW104" s="2168"/>
    </row>
    <row r="105" spans="1:49" ht="19.5" hidden="1" customHeight="1" x14ac:dyDescent="0.25">
      <c r="A105" s="2213"/>
      <c r="B105" s="2213"/>
      <c r="C105" s="2214"/>
      <c r="D105" s="2214"/>
      <c r="E105" s="2214"/>
      <c r="F105" s="2215"/>
      <c r="G105" s="2215"/>
      <c r="H105" s="2215"/>
      <c r="I105" s="2213"/>
      <c r="J105" s="2216"/>
      <c r="K105" s="2217"/>
      <c r="L105" s="2117"/>
      <c r="M105" s="2213"/>
      <c r="N105" s="2215"/>
      <c r="O105" s="2253">
        <f>+P105-Q105</f>
        <v>0</v>
      </c>
      <c r="P105" s="2247">
        <v>2973013000</v>
      </c>
      <c r="Q105" s="2247">
        <f>+Q104+Q102</f>
        <v>2973013000</v>
      </c>
      <c r="R105" s="2219"/>
      <c r="S105" s="2218"/>
      <c r="T105" s="2218"/>
      <c r="U105" s="2220"/>
      <c r="V105" s="2221"/>
      <c r="W105" s="2222"/>
      <c r="X105" s="2222"/>
      <c r="Y105" s="2213"/>
      <c r="Z105" s="2222"/>
      <c r="AA105" s="2222"/>
      <c r="AB105" s="2223"/>
      <c r="AC105" s="2224"/>
      <c r="AD105" s="2225"/>
      <c r="AE105" s="2225"/>
      <c r="AF105" s="2225"/>
      <c r="AG105" s="2225"/>
      <c r="AH105" s="2225"/>
      <c r="AI105" s="2225"/>
      <c r="AJ105" s="2225"/>
      <c r="AK105" s="2225"/>
      <c r="AL105" s="2225"/>
      <c r="AM105" s="2225"/>
      <c r="AN105" s="2225"/>
      <c r="AO105" s="2170"/>
      <c r="AP105" s="2170"/>
      <c r="AQ105" s="2168"/>
      <c r="AR105" s="2168"/>
      <c r="AS105" s="2168"/>
      <c r="AT105" s="2168"/>
      <c r="AU105" s="2168"/>
      <c r="AV105" s="2168"/>
      <c r="AW105" s="2168"/>
    </row>
    <row r="106" spans="1:49" s="1921" customFormat="1" ht="19.5" hidden="1" customHeight="1" x14ac:dyDescent="0.25">
      <c r="A106" s="2200"/>
      <c r="B106" s="2200"/>
      <c r="C106" s="2201"/>
      <c r="D106" s="2201"/>
      <c r="E106" s="2201"/>
      <c r="F106" s="2202"/>
      <c r="G106" s="2202"/>
      <c r="H106" s="2202"/>
      <c r="I106" s="2200"/>
      <c r="J106" s="2203"/>
      <c r="K106" s="2204"/>
      <c r="L106" s="2278" t="s">
        <v>889</v>
      </c>
      <c r="M106" s="2200"/>
      <c r="N106" s="2202"/>
      <c r="O106" s="2260">
        <f>+P106-Q106</f>
        <v>2852525752</v>
      </c>
      <c r="P106" s="2261">
        <v>24287899608</v>
      </c>
      <c r="Q106" s="2261">
        <f>+Q105+Q100+Q39</f>
        <v>21435373856</v>
      </c>
      <c r="R106" s="2206"/>
      <c r="S106" s="2205"/>
      <c r="T106" s="2205"/>
      <c r="U106" s="2207"/>
      <c r="V106" s="2208"/>
      <c r="W106" s="2209"/>
      <c r="X106" s="2209"/>
      <c r="Y106" s="2200"/>
      <c r="Z106" s="2209"/>
      <c r="AA106" s="2209"/>
      <c r="AB106" s="2210"/>
      <c r="AC106" s="2211"/>
      <c r="AD106" s="2212"/>
      <c r="AE106" s="2212"/>
      <c r="AF106" s="2212"/>
      <c r="AG106" s="2212"/>
      <c r="AH106" s="2212"/>
      <c r="AI106" s="2212"/>
      <c r="AJ106" s="2212"/>
      <c r="AK106" s="2212"/>
      <c r="AL106" s="2212"/>
      <c r="AM106" s="2212"/>
      <c r="AN106" s="2212"/>
      <c r="AO106" s="2169"/>
      <c r="AP106" s="2169"/>
      <c r="AQ106" s="2062"/>
      <c r="AR106" s="2062"/>
      <c r="AS106" s="2062"/>
      <c r="AT106" s="2062"/>
      <c r="AU106" s="2062"/>
      <c r="AV106" s="2062"/>
      <c r="AW106" s="2062"/>
    </row>
    <row r="107" spans="1:49" s="2145" customFormat="1" ht="19.5" hidden="1" customHeight="1" x14ac:dyDescent="0.25">
      <c r="A107" s="2262"/>
      <c r="B107" s="2262"/>
      <c r="C107" s="2263"/>
      <c r="D107" s="2263"/>
      <c r="E107" s="2263"/>
      <c r="F107" s="2264"/>
      <c r="G107" s="2264"/>
      <c r="H107" s="2264"/>
      <c r="I107" s="2262"/>
      <c r="J107" s="2265"/>
      <c r="K107" s="2266"/>
      <c r="L107" s="2277" t="s">
        <v>890</v>
      </c>
      <c r="M107" s="2262"/>
      <c r="N107" s="2264"/>
      <c r="O107" s="2279">
        <f>+P107-Q107</f>
        <v>2852525752</v>
      </c>
      <c r="P107" s="2280">
        <v>27867899608</v>
      </c>
      <c r="Q107" s="2280">
        <f>+Q106+Q18</f>
        <v>25015373856</v>
      </c>
      <c r="R107" s="2267"/>
      <c r="S107" s="2268"/>
      <c r="T107" s="2268"/>
      <c r="U107" s="2269"/>
      <c r="V107" s="2270"/>
      <c r="W107" s="2271"/>
      <c r="X107" s="2271"/>
      <c r="Y107" s="2262"/>
      <c r="Z107" s="2271"/>
      <c r="AA107" s="2271"/>
      <c r="AB107" s="2272"/>
      <c r="AC107" s="2273"/>
      <c r="AD107" s="2274"/>
      <c r="AE107" s="2274"/>
      <c r="AF107" s="2274"/>
      <c r="AG107" s="2274"/>
      <c r="AH107" s="2274"/>
      <c r="AI107" s="2274"/>
      <c r="AJ107" s="2274"/>
      <c r="AK107" s="2274"/>
      <c r="AL107" s="2274"/>
      <c r="AM107" s="2274"/>
      <c r="AN107" s="2274"/>
      <c r="AO107" s="2275"/>
      <c r="AP107" s="2275"/>
      <c r="AQ107" s="2276"/>
      <c r="AR107" s="2276"/>
      <c r="AS107" s="2276"/>
      <c r="AT107" s="2276"/>
      <c r="AU107" s="2276"/>
      <c r="AV107" s="2276"/>
      <c r="AW107" s="2276"/>
    </row>
    <row r="108" spans="1:49" ht="38.25" hidden="1" customHeight="1" x14ac:dyDescent="0.25">
      <c r="A108" s="2148" t="s">
        <v>69</v>
      </c>
      <c r="B108" s="2148" t="s">
        <v>871</v>
      </c>
      <c r="C108" s="2149" t="s">
        <v>874</v>
      </c>
      <c r="D108" s="2150">
        <v>29707605</v>
      </c>
      <c r="E108" s="2150" t="s">
        <v>73</v>
      </c>
      <c r="F108" s="2151"/>
      <c r="G108" s="2151"/>
      <c r="H108" s="2151"/>
      <c r="I108" s="2149"/>
      <c r="J108" s="2146" t="s">
        <v>322</v>
      </c>
      <c r="K108" s="2146" t="s">
        <v>323</v>
      </c>
      <c r="L108" s="2152" t="s">
        <v>324</v>
      </c>
      <c r="M108" s="2153" t="s">
        <v>57</v>
      </c>
      <c r="N108" s="2153" t="s">
        <v>339</v>
      </c>
      <c r="O108" s="2154" t="s">
        <v>111</v>
      </c>
      <c r="P108" s="2132" t="s">
        <v>75</v>
      </c>
      <c r="Q108" s="2140">
        <v>150000000</v>
      </c>
      <c r="R108" s="2140">
        <v>150000000</v>
      </c>
      <c r="S108" s="2153" t="s">
        <v>76</v>
      </c>
      <c r="T108" s="2153" t="s">
        <v>77</v>
      </c>
      <c r="U108" s="2113" t="s">
        <v>872</v>
      </c>
      <c r="V108" s="2059"/>
      <c r="W108" s="2059"/>
      <c r="Y108" s="2149"/>
      <c r="Z108" s="2155"/>
      <c r="AA108" s="2155"/>
      <c r="AB108" s="2151"/>
      <c r="AC108" s="2151"/>
      <c r="AD108" s="2151"/>
      <c r="AE108" s="2151"/>
      <c r="AF108" s="2151"/>
      <c r="AG108" s="2151"/>
      <c r="AH108" s="2151"/>
      <c r="AI108" s="2151"/>
      <c r="AJ108" s="1842"/>
      <c r="AK108" s="2151"/>
      <c r="AL108" s="2151"/>
      <c r="AM108" s="2151"/>
      <c r="AN108" s="2151"/>
      <c r="AO108" s="2168"/>
      <c r="AP108" s="2168"/>
      <c r="AQ108" s="2168"/>
      <c r="AR108" s="2168"/>
      <c r="AS108" s="2168"/>
      <c r="AT108" s="2168"/>
      <c r="AU108" s="2168"/>
      <c r="AV108" s="2168"/>
      <c r="AW108" s="2168"/>
    </row>
    <row r="109" spans="1:49" ht="21" hidden="1" customHeight="1" x14ac:dyDescent="0.25">
      <c r="A109" s="2067"/>
      <c r="B109" s="2235"/>
      <c r="C109" s="2235"/>
      <c r="D109" s="2235"/>
      <c r="E109" s="2235"/>
      <c r="F109" s="2069"/>
      <c r="G109" s="2069"/>
      <c r="H109" s="2069"/>
      <c r="I109" s="2067"/>
      <c r="J109" s="2181"/>
      <c r="K109" s="2236"/>
      <c r="L109" s="2237"/>
      <c r="M109" s="2238"/>
      <c r="N109" s="2238"/>
      <c r="O109" s="2232"/>
      <c r="P109" s="2232"/>
      <c r="Q109" s="2232">
        <f>SUM(Q108)</f>
        <v>150000000</v>
      </c>
      <c r="R109" s="2239"/>
      <c r="S109" s="2240"/>
      <c r="T109" s="2241"/>
      <c r="U109" s="2242"/>
      <c r="V109" s="2243"/>
      <c r="W109" s="2243"/>
      <c r="X109" s="2244"/>
      <c r="Y109" s="2181"/>
      <c r="Z109" s="2181"/>
      <c r="AA109" s="2181"/>
      <c r="AB109" s="2181"/>
      <c r="AC109" s="2245"/>
      <c r="AD109" s="2245"/>
      <c r="AE109" s="2245"/>
      <c r="AF109" s="2245"/>
      <c r="AG109" s="2245"/>
      <c r="AH109" s="2245"/>
      <c r="AI109" s="2245"/>
      <c r="AJ109" s="2245"/>
      <c r="AK109" s="2245"/>
      <c r="AL109" s="2245"/>
      <c r="AM109" s="2245"/>
      <c r="AN109" s="2245"/>
      <c r="AO109" s="2168"/>
      <c r="AP109" s="2168"/>
      <c r="AQ109" s="2168"/>
      <c r="AR109" s="2168"/>
      <c r="AS109" s="2168"/>
      <c r="AT109" s="2168"/>
      <c r="AU109" s="2168"/>
      <c r="AV109" s="2168"/>
      <c r="AW109" s="2168"/>
    </row>
    <row r="110" spans="1:49" ht="34.5" hidden="1" customHeight="1" x14ac:dyDescent="0.25">
      <c r="A110" s="2148" t="s">
        <v>69</v>
      </c>
      <c r="B110" s="2148" t="s">
        <v>873</v>
      </c>
      <c r="C110" s="2149" t="s">
        <v>874</v>
      </c>
      <c r="D110" s="2150">
        <v>29702903</v>
      </c>
      <c r="E110" s="2150" t="s">
        <v>73</v>
      </c>
      <c r="F110" s="2151"/>
      <c r="G110" s="2151"/>
      <c r="H110" s="2151"/>
      <c r="I110" s="2149"/>
      <c r="J110" s="2113" t="s">
        <v>655</v>
      </c>
      <c r="K110" s="2050">
        <v>78131602</v>
      </c>
      <c r="L110" s="2147" t="s">
        <v>875</v>
      </c>
      <c r="M110" s="1443" t="s">
        <v>57</v>
      </c>
      <c r="N110" s="1443" t="s">
        <v>339</v>
      </c>
      <c r="O110" s="2156" t="s">
        <v>74</v>
      </c>
      <c r="P110" s="1022" t="s">
        <v>75</v>
      </c>
      <c r="Q110" s="2140">
        <v>150000000</v>
      </c>
      <c r="R110" s="2140">
        <v>150000000</v>
      </c>
      <c r="S110" s="1443" t="s">
        <v>76</v>
      </c>
      <c r="T110" s="1443" t="s">
        <v>77</v>
      </c>
      <c r="U110" s="2050" t="s">
        <v>876</v>
      </c>
      <c r="V110" s="2059"/>
      <c r="W110" s="2059"/>
      <c r="Y110" s="2149"/>
      <c r="Z110" s="2155"/>
      <c r="AA110" s="2155"/>
      <c r="AB110" s="2151"/>
      <c r="AC110" s="2151"/>
      <c r="AD110" s="2151"/>
      <c r="AE110" s="2151"/>
      <c r="AF110" s="2151"/>
      <c r="AG110" s="2151"/>
      <c r="AH110" s="2151"/>
      <c r="AI110" s="2151"/>
      <c r="AJ110" s="1842"/>
      <c r="AK110" s="2151"/>
      <c r="AL110" s="2151"/>
      <c r="AM110" s="2151"/>
      <c r="AN110" s="2151"/>
      <c r="AO110" s="2168"/>
      <c r="AP110" s="2168"/>
      <c r="AQ110" s="2168"/>
      <c r="AR110" s="2168"/>
      <c r="AS110" s="2168"/>
      <c r="AT110" s="2168"/>
      <c r="AU110" s="2168"/>
      <c r="AV110" s="2168"/>
      <c r="AW110" s="2168"/>
    </row>
    <row r="111" spans="1:49" ht="19.5" hidden="1" customHeight="1" x14ac:dyDescent="0.25">
      <c r="A111" s="2067"/>
      <c r="B111" s="2235"/>
      <c r="C111" s="2235"/>
      <c r="D111" s="2235"/>
      <c r="E111" s="2235"/>
      <c r="F111" s="2069"/>
      <c r="G111" s="2069"/>
      <c r="H111" s="2069"/>
      <c r="I111" s="2067"/>
      <c r="J111" s="2181"/>
      <c r="K111" s="2236"/>
      <c r="L111" s="2237"/>
      <c r="M111" s="2238"/>
      <c r="N111" s="2238"/>
      <c r="O111" s="2232"/>
      <c r="P111" s="2232"/>
      <c r="Q111" s="2232">
        <f>SUM(Q110)</f>
        <v>150000000</v>
      </c>
      <c r="R111" s="2239"/>
      <c r="S111" s="2240"/>
      <c r="T111" s="2241"/>
      <c r="U111" s="2242"/>
      <c r="V111" s="2243"/>
      <c r="W111" s="2243"/>
      <c r="X111" s="2244"/>
      <c r="Y111" s="2181"/>
      <c r="Z111" s="2181"/>
      <c r="AA111" s="2181"/>
      <c r="AB111" s="2181"/>
      <c r="AC111" s="2245"/>
      <c r="AD111" s="2245"/>
      <c r="AE111" s="2245"/>
      <c r="AF111" s="2245"/>
      <c r="AG111" s="2245"/>
      <c r="AH111" s="2245"/>
      <c r="AI111" s="2245"/>
      <c r="AJ111" s="2245"/>
      <c r="AK111" s="2245"/>
      <c r="AL111" s="2245"/>
      <c r="AM111" s="2245"/>
      <c r="AN111" s="2245"/>
    </row>
    <row r="112" spans="1:49" x14ac:dyDescent="0.25">
      <c r="W112" s="2073"/>
      <c r="X112" s="2074"/>
      <c r="AD112" s="1921"/>
    </row>
    <row r="113" spans="3:30" x14ac:dyDescent="0.25">
      <c r="W113" s="2073"/>
      <c r="X113" s="2074"/>
      <c r="AD113" s="1921"/>
    </row>
    <row r="114" spans="3:30" x14ac:dyDescent="0.25">
      <c r="W114" s="2073"/>
      <c r="X114" s="2074"/>
      <c r="AD114" s="1921"/>
    </row>
    <row r="115" spans="3:30" x14ac:dyDescent="0.25">
      <c r="W115" s="2073"/>
      <c r="X115" s="2074"/>
      <c r="AD115" s="1921"/>
    </row>
    <row r="116" spans="3:30" x14ac:dyDescent="0.25">
      <c r="W116" s="2073"/>
      <c r="X116" s="2074"/>
      <c r="AD116" s="1921"/>
    </row>
    <row r="117" spans="3:30" x14ac:dyDescent="0.25">
      <c r="W117" s="2073"/>
      <c r="X117" s="2074"/>
      <c r="AD117" s="1921"/>
    </row>
    <row r="118" spans="3:30" x14ac:dyDescent="0.25">
      <c r="C118" s="2257"/>
      <c r="D118" s="2258"/>
      <c r="W118" s="2073"/>
      <c r="X118" s="2074"/>
      <c r="AD118" s="1921"/>
    </row>
    <row r="119" spans="3:30" x14ac:dyDescent="0.25">
      <c r="C119" s="2168"/>
      <c r="D119" s="2259"/>
      <c r="W119" s="2073"/>
      <c r="X119" s="2074"/>
      <c r="AD119" s="1921"/>
    </row>
    <row r="120" spans="3:30" x14ac:dyDescent="0.25">
      <c r="C120" s="2168"/>
      <c r="D120" s="2259"/>
      <c r="W120" s="2073"/>
      <c r="X120" s="2074"/>
      <c r="AD120" s="1921"/>
    </row>
    <row r="121" spans="3:30" x14ac:dyDescent="0.25">
      <c r="C121" s="2168"/>
      <c r="D121" s="2259"/>
      <c r="W121" s="2073"/>
      <c r="X121" s="2074"/>
      <c r="AD121" s="1921"/>
    </row>
    <row r="122" spans="3:30" x14ac:dyDescent="0.25">
      <c r="W122" s="2073"/>
      <c r="X122" s="2074"/>
      <c r="AD122" s="1921"/>
    </row>
    <row r="123" spans="3:30" x14ac:dyDescent="0.25">
      <c r="W123" s="2073"/>
      <c r="X123" s="2074"/>
      <c r="AD123" s="1921"/>
    </row>
    <row r="124" spans="3:30" x14ac:dyDescent="0.25">
      <c r="W124" s="2073"/>
      <c r="X124" s="2074"/>
      <c r="AD124" s="1921"/>
    </row>
    <row r="125" spans="3:30" x14ac:dyDescent="0.25">
      <c r="W125" s="2073"/>
      <c r="X125" s="2074"/>
      <c r="AD125" s="1921"/>
    </row>
    <row r="126" spans="3:30" x14ac:dyDescent="0.25">
      <c r="W126" s="2073"/>
      <c r="X126" s="2074"/>
      <c r="AD126" s="1921"/>
    </row>
    <row r="127" spans="3:30" x14ac:dyDescent="0.25">
      <c r="W127" s="2073"/>
      <c r="X127" s="2074"/>
      <c r="AD127" s="1921"/>
    </row>
    <row r="128" spans="3:30" x14ac:dyDescent="0.25">
      <c r="W128" s="2073"/>
      <c r="X128" s="2074"/>
      <c r="AD128" s="1921"/>
    </row>
    <row r="129" spans="23:30" x14ac:dyDescent="0.25">
      <c r="W129" s="2073"/>
      <c r="X129" s="2074"/>
      <c r="AD129" s="1921"/>
    </row>
    <row r="130" spans="23:30" x14ac:dyDescent="0.25">
      <c r="W130" s="2073"/>
      <c r="X130" s="2074"/>
      <c r="AD130" s="1921"/>
    </row>
    <row r="131" spans="23:30" x14ac:dyDescent="0.25">
      <c r="W131" s="2073"/>
      <c r="X131" s="2074"/>
      <c r="AD131" s="1921"/>
    </row>
    <row r="132" spans="23:30" x14ac:dyDescent="0.25">
      <c r="W132" s="2073"/>
      <c r="X132" s="2074"/>
      <c r="AD132" s="1921"/>
    </row>
    <row r="133" spans="23:30" x14ac:dyDescent="0.25">
      <c r="W133" s="2073"/>
      <c r="X133" s="2074"/>
      <c r="AD133" s="1921"/>
    </row>
    <row r="134" spans="23:30" x14ac:dyDescent="0.25">
      <c r="W134" s="2073"/>
      <c r="X134" s="2074"/>
      <c r="AD134" s="1921"/>
    </row>
    <row r="135" spans="23:30" x14ac:dyDescent="0.25">
      <c r="W135" s="2073"/>
      <c r="X135" s="2074"/>
      <c r="AD135" s="1921"/>
    </row>
    <row r="136" spans="23:30" x14ac:dyDescent="0.25">
      <c r="W136" s="2073"/>
      <c r="X136" s="2074"/>
      <c r="AD136" s="1921"/>
    </row>
    <row r="137" spans="23:30" x14ac:dyDescent="0.25">
      <c r="W137" s="2073"/>
      <c r="X137" s="2074"/>
      <c r="AD137" s="1921"/>
    </row>
    <row r="138" spans="23:30" x14ac:dyDescent="0.25">
      <c r="W138" s="2073"/>
      <c r="X138" s="2074"/>
      <c r="AD138" s="1921"/>
    </row>
    <row r="139" spans="23:30" x14ac:dyDescent="0.25">
      <c r="W139" s="2073"/>
      <c r="X139" s="2074"/>
      <c r="AD139" s="1921"/>
    </row>
    <row r="140" spans="23:30" x14ac:dyDescent="0.25">
      <c r="W140" s="2073"/>
      <c r="X140" s="2074"/>
      <c r="AD140" s="1921"/>
    </row>
    <row r="141" spans="23:30" x14ac:dyDescent="0.25">
      <c r="W141" s="2073"/>
      <c r="X141" s="2074"/>
      <c r="AD141" s="1921"/>
    </row>
    <row r="142" spans="23:30" x14ac:dyDescent="0.25">
      <c r="W142" s="2073"/>
      <c r="X142" s="2074"/>
      <c r="AD142" s="1921"/>
    </row>
    <row r="143" spans="23:30" x14ac:dyDescent="0.25">
      <c r="W143" s="2073"/>
      <c r="X143" s="2074"/>
      <c r="AD143" s="1921"/>
    </row>
    <row r="144" spans="23:30" x14ac:dyDescent="0.25">
      <c r="W144" s="2073"/>
      <c r="X144" s="2074"/>
      <c r="AD144" s="1921"/>
    </row>
    <row r="145" spans="23:30" x14ac:dyDescent="0.25">
      <c r="W145" s="2073"/>
      <c r="X145" s="2074"/>
      <c r="AD145" s="1921"/>
    </row>
    <row r="146" spans="23:30" x14ac:dyDescent="0.25">
      <c r="W146" s="2073"/>
      <c r="X146" s="2074"/>
      <c r="AD146" s="1921"/>
    </row>
    <row r="147" spans="23:30" x14ac:dyDescent="0.25">
      <c r="W147" s="2073"/>
      <c r="X147" s="2074"/>
      <c r="AD147" s="1921"/>
    </row>
    <row r="148" spans="23:30" x14ac:dyDescent="0.25">
      <c r="W148" s="2073"/>
      <c r="X148" s="2074"/>
      <c r="AD148" s="1921"/>
    </row>
    <row r="149" spans="23:30" x14ac:dyDescent="0.25">
      <c r="W149" s="2073"/>
      <c r="X149" s="2074"/>
      <c r="AD149" s="1921"/>
    </row>
    <row r="150" spans="23:30" x14ac:dyDescent="0.25">
      <c r="W150" s="2073"/>
      <c r="X150" s="2074"/>
      <c r="AD150" s="1921"/>
    </row>
    <row r="151" spans="23:30" x14ac:dyDescent="0.25">
      <c r="W151" s="2073"/>
      <c r="X151" s="2074"/>
      <c r="AD151" s="1921"/>
    </row>
    <row r="152" spans="23:30" x14ac:dyDescent="0.25">
      <c r="W152" s="2073"/>
      <c r="X152" s="2074"/>
      <c r="AD152" s="1921"/>
    </row>
    <row r="153" spans="23:30" x14ac:dyDescent="0.25">
      <c r="W153" s="2073"/>
      <c r="X153" s="2074"/>
      <c r="AD153" s="1921"/>
    </row>
    <row r="154" spans="23:30" x14ac:dyDescent="0.25">
      <c r="W154" s="2073"/>
      <c r="X154" s="2074"/>
      <c r="AD154" s="1921"/>
    </row>
    <row r="155" spans="23:30" x14ac:dyDescent="0.25">
      <c r="W155" s="2073"/>
      <c r="X155" s="2074"/>
      <c r="AD155" s="1921"/>
    </row>
    <row r="156" spans="23:30" x14ac:dyDescent="0.25">
      <c r="W156" s="2073"/>
      <c r="X156" s="2074"/>
      <c r="AD156" s="1921"/>
    </row>
    <row r="157" spans="23:30" x14ac:dyDescent="0.25">
      <c r="W157" s="2073"/>
      <c r="X157" s="2074"/>
      <c r="AD157" s="1921"/>
    </row>
    <row r="158" spans="23:30" x14ac:dyDescent="0.25">
      <c r="W158" s="2073"/>
      <c r="X158" s="2074"/>
      <c r="AD158" s="1921"/>
    </row>
    <row r="159" spans="23:30" x14ac:dyDescent="0.25">
      <c r="W159" s="2073"/>
      <c r="X159" s="2074"/>
      <c r="AD159" s="1921"/>
    </row>
    <row r="160" spans="23:30" x14ac:dyDescent="0.25">
      <c r="W160" s="2073"/>
      <c r="X160" s="2074"/>
      <c r="AD160" s="1921"/>
    </row>
    <row r="161" spans="23:30" x14ac:dyDescent="0.25">
      <c r="W161" s="2073"/>
      <c r="X161" s="2074"/>
      <c r="AD161" s="1921"/>
    </row>
    <row r="162" spans="23:30" x14ac:dyDescent="0.25">
      <c r="W162" s="2073"/>
      <c r="X162" s="2074"/>
      <c r="AD162" s="1921"/>
    </row>
    <row r="163" spans="23:30" x14ac:dyDescent="0.25">
      <c r="W163" s="2073"/>
      <c r="X163" s="2074"/>
      <c r="AD163" s="1921"/>
    </row>
    <row r="164" spans="23:30" x14ac:dyDescent="0.25">
      <c r="W164" s="2073"/>
      <c r="X164" s="2074"/>
      <c r="AD164" s="1921"/>
    </row>
    <row r="165" spans="23:30" x14ac:dyDescent="0.25">
      <c r="W165" s="2073"/>
      <c r="X165" s="2074"/>
      <c r="AD165" s="1921"/>
    </row>
    <row r="166" spans="23:30" x14ac:dyDescent="0.25">
      <c r="W166" s="2073"/>
      <c r="X166" s="2074"/>
      <c r="AD166" s="1921"/>
    </row>
    <row r="167" spans="23:30" x14ac:dyDescent="0.25">
      <c r="W167" s="2073"/>
      <c r="X167" s="2074"/>
      <c r="AD167" s="1921"/>
    </row>
    <row r="168" spans="23:30" x14ac:dyDescent="0.25">
      <c r="W168" s="2073"/>
      <c r="X168" s="2074"/>
      <c r="AD168" s="1921"/>
    </row>
    <row r="169" spans="23:30" x14ac:dyDescent="0.25">
      <c r="W169" s="2073"/>
      <c r="X169" s="2074"/>
      <c r="AD169" s="1921"/>
    </row>
    <row r="170" spans="23:30" x14ac:dyDescent="0.25">
      <c r="W170" s="2073"/>
      <c r="X170" s="2074"/>
      <c r="AD170" s="1921"/>
    </row>
    <row r="171" spans="23:30" x14ac:dyDescent="0.25">
      <c r="W171" s="2073"/>
      <c r="X171" s="2074"/>
      <c r="AD171" s="1921"/>
    </row>
    <row r="172" spans="23:30" x14ac:dyDescent="0.25">
      <c r="W172" s="2073"/>
      <c r="X172" s="2074"/>
      <c r="AD172" s="1921"/>
    </row>
    <row r="173" spans="23:30" x14ac:dyDescent="0.25">
      <c r="W173" s="2073"/>
      <c r="X173" s="2074"/>
      <c r="AD173" s="1921"/>
    </row>
    <row r="174" spans="23:30" x14ac:dyDescent="0.25">
      <c r="W174" s="2073"/>
      <c r="X174" s="2074"/>
      <c r="AD174" s="1921"/>
    </row>
    <row r="175" spans="23:30" x14ac:dyDescent="0.25">
      <c r="W175" s="2073"/>
      <c r="X175" s="2074"/>
      <c r="AD175" s="1921"/>
    </row>
    <row r="176" spans="23:30" x14ac:dyDescent="0.25">
      <c r="W176" s="2073"/>
      <c r="X176" s="2074"/>
      <c r="AD176" s="1921"/>
    </row>
    <row r="177" spans="23:30" x14ac:dyDescent="0.25">
      <c r="W177" s="2073"/>
      <c r="X177" s="2074"/>
      <c r="AD177" s="1921"/>
    </row>
    <row r="178" spans="23:30" x14ac:dyDescent="0.25">
      <c r="W178" s="2073"/>
      <c r="X178" s="2074"/>
      <c r="AD178" s="1921"/>
    </row>
    <row r="179" spans="23:30" x14ac:dyDescent="0.25">
      <c r="W179" s="2073"/>
      <c r="X179" s="2074"/>
      <c r="AD179" s="1921"/>
    </row>
    <row r="180" spans="23:30" x14ac:dyDescent="0.25">
      <c r="W180" s="2073"/>
      <c r="X180" s="2074"/>
      <c r="AD180" s="1921"/>
    </row>
    <row r="181" spans="23:30" x14ac:dyDescent="0.25">
      <c r="W181" s="2073"/>
      <c r="X181" s="2074"/>
      <c r="AD181" s="1921"/>
    </row>
    <row r="182" spans="23:30" x14ac:dyDescent="0.25">
      <c r="W182" s="2073"/>
      <c r="X182" s="2074"/>
      <c r="AD182" s="1921"/>
    </row>
    <row r="183" spans="23:30" x14ac:dyDescent="0.25">
      <c r="W183" s="2073"/>
      <c r="X183" s="2074"/>
      <c r="AD183" s="1921"/>
    </row>
    <row r="184" spans="23:30" x14ac:dyDescent="0.25">
      <c r="W184" s="2073"/>
      <c r="X184" s="2074"/>
      <c r="AD184" s="1921"/>
    </row>
    <row r="185" spans="23:30" x14ac:dyDescent="0.25">
      <c r="W185" s="2073"/>
      <c r="X185" s="2074"/>
      <c r="AD185" s="1921"/>
    </row>
    <row r="186" spans="23:30" x14ac:dyDescent="0.25">
      <c r="W186" s="2073"/>
      <c r="X186" s="2074"/>
      <c r="AD186" s="1921"/>
    </row>
    <row r="187" spans="23:30" x14ac:dyDescent="0.25">
      <c r="W187" s="2073"/>
      <c r="X187" s="2074"/>
      <c r="AD187" s="1921"/>
    </row>
    <row r="188" spans="23:30" x14ac:dyDescent="0.25">
      <c r="W188" s="2073"/>
      <c r="X188" s="2074"/>
      <c r="AD188" s="1921"/>
    </row>
    <row r="189" spans="23:30" x14ac:dyDescent="0.25">
      <c r="W189" s="2073"/>
      <c r="X189" s="2074"/>
      <c r="AD189" s="1921"/>
    </row>
    <row r="190" spans="23:30" x14ac:dyDescent="0.25">
      <c r="W190" s="2073"/>
      <c r="X190" s="2074"/>
      <c r="AD190" s="1921"/>
    </row>
    <row r="191" spans="23:30" x14ac:dyDescent="0.25">
      <c r="W191" s="2073"/>
      <c r="X191" s="2074"/>
      <c r="AD191" s="1921"/>
    </row>
    <row r="192" spans="23:30" x14ac:dyDescent="0.25">
      <c r="W192" s="2073"/>
      <c r="X192" s="2074"/>
      <c r="AD192" s="1921"/>
    </row>
    <row r="193" spans="23:30" x14ac:dyDescent="0.25">
      <c r="W193" s="2073"/>
      <c r="X193" s="2074"/>
      <c r="AD193" s="1921"/>
    </row>
    <row r="194" spans="23:30" x14ac:dyDescent="0.25">
      <c r="W194" s="2073"/>
      <c r="X194" s="2074"/>
      <c r="AD194" s="1921"/>
    </row>
    <row r="195" spans="23:30" x14ac:dyDescent="0.25">
      <c r="W195" s="2073"/>
      <c r="X195" s="2074"/>
      <c r="AD195" s="1921"/>
    </row>
    <row r="196" spans="23:30" x14ac:dyDescent="0.25">
      <c r="W196" s="2073"/>
      <c r="X196" s="2074"/>
      <c r="AD196" s="1921"/>
    </row>
    <row r="197" spans="23:30" x14ac:dyDescent="0.25">
      <c r="W197" s="2073"/>
      <c r="X197" s="2074"/>
      <c r="AD197" s="1921"/>
    </row>
    <row r="198" spans="23:30" x14ac:dyDescent="0.25">
      <c r="W198" s="2073"/>
      <c r="X198" s="2074"/>
      <c r="AD198" s="1921"/>
    </row>
    <row r="199" spans="23:30" x14ac:dyDescent="0.25">
      <c r="W199" s="2073"/>
      <c r="X199" s="2074"/>
      <c r="AD199" s="1921"/>
    </row>
    <row r="200" spans="23:30" x14ac:dyDescent="0.25">
      <c r="W200" s="2073"/>
      <c r="X200" s="2074"/>
      <c r="AD200" s="1921"/>
    </row>
    <row r="201" spans="23:30" x14ac:dyDescent="0.25">
      <c r="W201" s="2073"/>
      <c r="X201" s="2074"/>
      <c r="AD201" s="1921"/>
    </row>
    <row r="202" spans="23:30" x14ac:dyDescent="0.25">
      <c r="W202" s="2073"/>
      <c r="X202" s="2074"/>
      <c r="AD202" s="1921"/>
    </row>
    <row r="203" spans="23:30" x14ac:dyDescent="0.25">
      <c r="W203" s="2073"/>
      <c r="X203" s="2074"/>
      <c r="AD203" s="1921"/>
    </row>
    <row r="204" spans="23:30" x14ac:dyDescent="0.25">
      <c r="W204" s="2073"/>
      <c r="X204" s="2074"/>
      <c r="AD204" s="1921"/>
    </row>
    <row r="205" spans="23:30" x14ac:dyDescent="0.25">
      <c r="W205" s="2073"/>
      <c r="X205" s="2074"/>
      <c r="AD205" s="1921"/>
    </row>
    <row r="206" spans="23:30" x14ac:dyDescent="0.25">
      <c r="W206" s="2073"/>
      <c r="X206" s="2074"/>
      <c r="AD206" s="1921"/>
    </row>
    <row r="207" spans="23:30" x14ac:dyDescent="0.25">
      <c r="W207" s="2073"/>
      <c r="X207" s="2074"/>
      <c r="AD207" s="1921"/>
    </row>
    <row r="208" spans="23:30" x14ac:dyDescent="0.25">
      <c r="W208" s="2073"/>
      <c r="X208" s="2074"/>
      <c r="AD208" s="1921"/>
    </row>
    <row r="209" spans="23:30" x14ac:dyDescent="0.25">
      <c r="W209" s="2073"/>
      <c r="X209" s="2074"/>
      <c r="AD209" s="1921"/>
    </row>
    <row r="210" spans="23:30" x14ac:dyDescent="0.25">
      <c r="W210" s="2073"/>
      <c r="X210" s="2074"/>
      <c r="AD210" s="1921"/>
    </row>
    <row r="211" spans="23:30" x14ac:dyDescent="0.25">
      <c r="W211" s="2073"/>
      <c r="X211" s="2074"/>
      <c r="AD211" s="1921"/>
    </row>
    <row r="212" spans="23:30" x14ac:dyDescent="0.25">
      <c r="W212" s="2073"/>
      <c r="X212" s="2074"/>
      <c r="AD212" s="1921"/>
    </row>
    <row r="213" spans="23:30" x14ac:dyDescent="0.25">
      <c r="W213" s="2073"/>
      <c r="X213" s="2074"/>
      <c r="AD213" s="1921"/>
    </row>
    <row r="214" spans="23:30" x14ac:dyDescent="0.25">
      <c r="W214" s="2073"/>
      <c r="X214" s="2074"/>
      <c r="AD214" s="1921"/>
    </row>
    <row r="215" spans="23:30" x14ac:dyDescent="0.25">
      <c r="W215" s="2073"/>
      <c r="X215" s="2074"/>
      <c r="AD215" s="1921"/>
    </row>
    <row r="216" spans="23:30" x14ac:dyDescent="0.25">
      <c r="W216" s="2073"/>
      <c r="X216" s="2074"/>
      <c r="AD216" s="1921"/>
    </row>
    <row r="217" spans="23:30" x14ac:dyDescent="0.25">
      <c r="W217" s="2073"/>
      <c r="X217" s="2074"/>
      <c r="AD217" s="1921"/>
    </row>
    <row r="218" spans="23:30" x14ac:dyDescent="0.25">
      <c r="W218" s="2073"/>
      <c r="X218" s="2074"/>
      <c r="AD218" s="1921"/>
    </row>
    <row r="219" spans="23:30" x14ac:dyDescent="0.25">
      <c r="W219" s="2073"/>
      <c r="X219" s="2074"/>
      <c r="AD219" s="1921"/>
    </row>
    <row r="220" spans="23:30" x14ac:dyDescent="0.25">
      <c r="W220" s="2073"/>
      <c r="X220" s="2074"/>
      <c r="AD220" s="1921"/>
    </row>
    <row r="221" spans="23:30" x14ac:dyDescent="0.25">
      <c r="W221" s="2073"/>
      <c r="X221" s="2074"/>
      <c r="AD221" s="1921"/>
    </row>
    <row r="222" spans="23:30" x14ac:dyDescent="0.25">
      <c r="W222" s="2073"/>
      <c r="X222" s="2074"/>
      <c r="AD222" s="1921"/>
    </row>
    <row r="223" spans="23:30" x14ac:dyDescent="0.25">
      <c r="W223" s="2073"/>
      <c r="X223" s="2074"/>
      <c r="AD223" s="1921"/>
    </row>
    <row r="224" spans="23:30" x14ac:dyDescent="0.25">
      <c r="W224" s="2073"/>
      <c r="X224" s="2074"/>
      <c r="AD224" s="1921"/>
    </row>
    <row r="225" spans="23:30" x14ac:dyDescent="0.25">
      <c r="W225" s="2073"/>
      <c r="X225" s="2074"/>
      <c r="AD225" s="1921"/>
    </row>
    <row r="226" spans="23:30" x14ac:dyDescent="0.25">
      <c r="W226" s="2073"/>
      <c r="X226" s="2074"/>
      <c r="AD226" s="1921"/>
    </row>
    <row r="227" spans="23:30" x14ac:dyDescent="0.25">
      <c r="W227" s="2073"/>
      <c r="X227" s="2074"/>
      <c r="AD227" s="1921"/>
    </row>
    <row r="228" spans="23:30" x14ac:dyDescent="0.25">
      <c r="W228" s="2073"/>
      <c r="X228" s="2074"/>
      <c r="AD228" s="1921"/>
    </row>
    <row r="229" spans="23:30" x14ac:dyDescent="0.25">
      <c r="W229" s="2073"/>
      <c r="X229" s="2074"/>
      <c r="AD229" s="1921"/>
    </row>
    <row r="230" spans="23:30" x14ac:dyDescent="0.25">
      <c r="W230" s="2073"/>
      <c r="X230" s="2074"/>
      <c r="AD230" s="1921"/>
    </row>
    <row r="231" spans="23:30" x14ac:dyDescent="0.25">
      <c r="W231" s="2073"/>
      <c r="X231" s="2074"/>
      <c r="AD231" s="1921"/>
    </row>
    <row r="232" spans="23:30" x14ac:dyDescent="0.25">
      <c r="W232" s="2073"/>
      <c r="X232" s="2074"/>
      <c r="AD232" s="1921"/>
    </row>
    <row r="233" spans="23:30" x14ac:dyDescent="0.25">
      <c r="W233" s="2073"/>
      <c r="X233" s="2074"/>
      <c r="AD233" s="1921"/>
    </row>
    <row r="234" spans="23:30" x14ac:dyDescent="0.25">
      <c r="W234" s="2073"/>
      <c r="X234" s="2074"/>
      <c r="AD234" s="1921"/>
    </row>
    <row r="235" spans="23:30" x14ac:dyDescent="0.25">
      <c r="W235" s="2073"/>
      <c r="X235" s="2074"/>
      <c r="AD235" s="1921"/>
    </row>
    <row r="236" spans="23:30" x14ac:dyDescent="0.25">
      <c r="W236" s="2073"/>
      <c r="X236" s="2074"/>
      <c r="AD236" s="1921"/>
    </row>
    <row r="237" spans="23:30" x14ac:dyDescent="0.25">
      <c r="W237" s="2073"/>
      <c r="X237" s="2074"/>
      <c r="AD237" s="1921"/>
    </row>
    <row r="238" spans="23:30" x14ac:dyDescent="0.25">
      <c r="W238" s="2073"/>
      <c r="X238" s="2074"/>
      <c r="AD238" s="1921"/>
    </row>
    <row r="239" spans="23:30" x14ac:dyDescent="0.25">
      <c r="W239" s="2073"/>
      <c r="X239" s="2074"/>
      <c r="AD239" s="1921"/>
    </row>
    <row r="240" spans="23:30" x14ac:dyDescent="0.25">
      <c r="W240" s="2073"/>
      <c r="X240" s="2074"/>
      <c r="AD240" s="1921"/>
    </row>
    <row r="241" spans="23:30" x14ac:dyDescent="0.25">
      <c r="W241" s="2073"/>
      <c r="X241" s="2074"/>
      <c r="AD241" s="1921"/>
    </row>
    <row r="242" spans="23:30" x14ac:dyDescent="0.25">
      <c r="W242" s="2073"/>
      <c r="X242" s="2074"/>
      <c r="AD242" s="1921"/>
    </row>
    <row r="243" spans="23:30" x14ac:dyDescent="0.25">
      <c r="W243" s="2073"/>
      <c r="X243" s="2074"/>
      <c r="AD243" s="1921"/>
    </row>
    <row r="244" spans="23:30" x14ac:dyDescent="0.25">
      <c r="W244" s="2073"/>
      <c r="X244" s="2074"/>
      <c r="AD244" s="1921"/>
    </row>
    <row r="245" spans="23:30" x14ac:dyDescent="0.25">
      <c r="W245" s="2073"/>
      <c r="X245" s="2074"/>
      <c r="AD245" s="1921"/>
    </row>
    <row r="246" spans="23:30" x14ac:dyDescent="0.25">
      <c r="W246" s="2073"/>
      <c r="X246" s="2074"/>
      <c r="AD246" s="1921"/>
    </row>
    <row r="247" spans="23:30" x14ac:dyDescent="0.25">
      <c r="W247" s="2073"/>
      <c r="X247" s="2074"/>
      <c r="AD247" s="1921"/>
    </row>
    <row r="248" spans="23:30" x14ac:dyDescent="0.25">
      <c r="W248" s="2073"/>
      <c r="X248" s="2074"/>
      <c r="AD248" s="1921"/>
    </row>
    <row r="249" spans="23:30" x14ac:dyDescent="0.25">
      <c r="W249" s="2073"/>
      <c r="X249" s="2074"/>
      <c r="AD249" s="1921"/>
    </row>
    <row r="250" spans="23:30" x14ac:dyDescent="0.25">
      <c r="W250" s="2073"/>
      <c r="X250" s="2074"/>
      <c r="AD250" s="1921"/>
    </row>
    <row r="251" spans="23:30" x14ac:dyDescent="0.25">
      <c r="W251" s="2073"/>
      <c r="X251" s="2074"/>
      <c r="AD251" s="1921"/>
    </row>
    <row r="252" spans="23:30" x14ac:dyDescent="0.25">
      <c r="W252" s="2073"/>
      <c r="X252" s="2074"/>
      <c r="AD252" s="1921"/>
    </row>
    <row r="253" spans="23:30" x14ac:dyDescent="0.25">
      <c r="W253" s="2073"/>
      <c r="X253" s="2074"/>
      <c r="AD253" s="1921"/>
    </row>
    <row r="254" spans="23:30" x14ac:dyDescent="0.25">
      <c r="W254" s="2073"/>
      <c r="X254" s="2074"/>
      <c r="AD254" s="1921"/>
    </row>
    <row r="255" spans="23:30" x14ac:dyDescent="0.25">
      <c r="W255" s="2073"/>
      <c r="X255" s="2074"/>
      <c r="AD255" s="1921"/>
    </row>
    <row r="256" spans="23:30" x14ac:dyDescent="0.25">
      <c r="W256" s="2073"/>
      <c r="X256" s="2074"/>
      <c r="AD256" s="1921"/>
    </row>
    <row r="257" spans="23:30" x14ac:dyDescent="0.25">
      <c r="W257" s="2073"/>
      <c r="X257" s="2074"/>
      <c r="AD257" s="1921"/>
    </row>
    <row r="258" spans="23:30" x14ac:dyDescent="0.25">
      <c r="W258" s="2073"/>
      <c r="X258" s="2074"/>
      <c r="AD258" s="1921"/>
    </row>
    <row r="259" spans="23:30" x14ac:dyDescent="0.25">
      <c r="W259" s="2073"/>
      <c r="X259" s="2074"/>
      <c r="AD259" s="1921"/>
    </row>
    <row r="260" spans="23:30" x14ac:dyDescent="0.25">
      <c r="W260" s="2073"/>
      <c r="X260" s="2074"/>
      <c r="AD260" s="1921"/>
    </row>
    <row r="261" spans="23:30" x14ac:dyDescent="0.25">
      <c r="W261" s="2073"/>
      <c r="X261" s="2074"/>
      <c r="AD261" s="1921"/>
    </row>
    <row r="262" spans="23:30" x14ac:dyDescent="0.25">
      <c r="W262" s="2073"/>
      <c r="X262" s="2074"/>
      <c r="AD262" s="1921"/>
    </row>
    <row r="263" spans="23:30" x14ac:dyDescent="0.25">
      <c r="W263" s="2073"/>
      <c r="X263" s="2074"/>
      <c r="AD263" s="1921"/>
    </row>
    <row r="264" spans="23:30" x14ac:dyDescent="0.25">
      <c r="W264" s="2073"/>
      <c r="X264" s="2074"/>
      <c r="AD264" s="1921"/>
    </row>
    <row r="265" spans="23:30" x14ac:dyDescent="0.25">
      <c r="W265" s="2073"/>
      <c r="X265" s="2074"/>
      <c r="AD265" s="1921"/>
    </row>
    <row r="266" spans="23:30" x14ac:dyDescent="0.25">
      <c r="W266" s="2073"/>
      <c r="X266" s="2074"/>
      <c r="AD266" s="1921"/>
    </row>
    <row r="267" spans="23:30" x14ac:dyDescent="0.25">
      <c r="W267" s="2073"/>
      <c r="X267" s="2074"/>
      <c r="AD267" s="1921"/>
    </row>
    <row r="268" spans="23:30" x14ac:dyDescent="0.25">
      <c r="W268" s="2073"/>
      <c r="X268" s="2074"/>
      <c r="AD268" s="1921"/>
    </row>
    <row r="269" spans="23:30" x14ac:dyDescent="0.25">
      <c r="W269" s="2073"/>
      <c r="X269" s="2074"/>
      <c r="AD269" s="1921"/>
    </row>
    <row r="270" spans="23:30" x14ac:dyDescent="0.25">
      <c r="W270" s="2073"/>
      <c r="X270" s="2074"/>
      <c r="AD270" s="1921"/>
    </row>
    <row r="271" spans="23:30" x14ac:dyDescent="0.25">
      <c r="W271" s="2073"/>
      <c r="X271" s="2074"/>
      <c r="AD271" s="1921"/>
    </row>
    <row r="272" spans="23:30" x14ac:dyDescent="0.25">
      <c r="W272" s="2073"/>
      <c r="X272" s="2074"/>
      <c r="AD272" s="1921"/>
    </row>
    <row r="273" spans="23:30" x14ac:dyDescent="0.25">
      <c r="W273" s="2073"/>
      <c r="X273" s="2074"/>
      <c r="AD273" s="1921"/>
    </row>
    <row r="274" spans="23:30" x14ac:dyDescent="0.25">
      <c r="X274" s="2077"/>
      <c r="AD274" s="1921"/>
    </row>
    <row r="275" spans="23:30" x14ac:dyDescent="0.25">
      <c r="AD275" s="1921"/>
    </row>
    <row r="276" spans="23:30" x14ac:dyDescent="0.25">
      <c r="AD276" s="1921"/>
    </row>
    <row r="277" spans="23:30" x14ac:dyDescent="0.25">
      <c r="AD277" s="1921"/>
    </row>
    <row r="278" spans="23:30" x14ac:dyDescent="0.25">
      <c r="AD278" s="1921"/>
    </row>
    <row r="279" spans="23:30" x14ac:dyDescent="0.25">
      <c r="AD279" s="1921"/>
    </row>
    <row r="280" spans="23:30" x14ac:dyDescent="0.25">
      <c r="AD280" s="1921"/>
    </row>
    <row r="281" spans="23:30" x14ac:dyDescent="0.25">
      <c r="AD281" s="1921"/>
    </row>
    <row r="282" spans="23:30" x14ac:dyDescent="0.25">
      <c r="AD282" s="1921"/>
    </row>
    <row r="283" spans="23:30" x14ac:dyDescent="0.25">
      <c r="AD283" s="1921"/>
    </row>
    <row r="284" spans="23:30" x14ac:dyDescent="0.25">
      <c r="AD284" s="1921"/>
    </row>
    <row r="285" spans="23:30" x14ac:dyDescent="0.25">
      <c r="AD285" s="1921"/>
    </row>
    <row r="286" spans="23:30" x14ac:dyDescent="0.25">
      <c r="AD286" s="1921"/>
    </row>
    <row r="287" spans="23:30" x14ac:dyDescent="0.25">
      <c r="AD287" s="1921"/>
    </row>
    <row r="288" spans="23:30" x14ac:dyDescent="0.25">
      <c r="AD288" s="1921"/>
    </row>
    <row r="289" spans="30:30" x14ac:dyDescent="0.25">
      <c r="AD289" s="1921"/>
    </row>
    <row r="290" spans="30:30" x14ac:dyDescent="0.25">
      <c r="AD290" s="1921"/>
    </row>
    <row r="291" spans="30:30" x14ac:dyDescent="0.25">
      <c r="AD291" s="1921"/>
    </row>
    <row r="292" spans="30:30" x14ac:dyDescent="0.25">
      <c r="AD292" s="1921"/>
    </row>
    <row r="293" spans="30:30" x14ac:dyDescent="0.25">
      <c r="AD293" s="1921"/>
    </row>
    <row r="294" spans="30:30" x14ac:dyDescent="0.25">
      <c r="AD294" s="1921"/>
    </row>
    <row r="295" spans="30:30" x14ac:dyDescent="0.25">
      <c r="AD295" s="1921"/>
    </row>
    <row r="296" spans="30:30" x14ac:dyDescent="0.25">
      <c r="AD296" s="1921"/>
    </row>
    <row r="297" spans="30:30" x14ac:dyDescent="0.25">
      <c r="AD297" s="1921"/>
    </row>
    <row r="298" spans="30:30" x14ac:dyDescent="0.25">
      <c r="AD298" s="1921"/>
    </row>
    <row r="299" spans="30:30" x14ac:dyDescent="0.25">
      <c r="AD299" s="1921"/>
    </row>
    <row r="300" spans="30:30" x14ac:dyDescent="0.25">
      <c r="AD300" s="1921"/>
    </row>
    <row r="301" spans="30:30" x14ac:dyDescent="0.25">
      <c r="AD301" s="1921"/>
    </row>
    <row r="302" spans="30:30" x14ac:dyDescent="0.25">
      <c r="AD302" s="1921"/>
    </row>
    <row r="303" spans="30:30" x14ac:dyDescent="0.25">
      <c r="AD303" s="1921"/>
    </row>
    <row r="304" spans="30:30" x14ac:dyDescent="0.25">
      <c r="AD304" s="1921"/>
    </row>
    <row r="305" spans="30:30" x14ac:dyDescent="0.25">
      <c r="AD305" s="1921"/>
    </row>
    <row r="306" spans="30:30" x14ac:dyDescent="0.25">
      <c r="AD306" s="1921"/>
    </row>
    <row r="307" spans="30:30" x14ac:dyDescent="0.25">
      <c r="AD307" s="1921"/>
    </row>
    <row r="308" spans="30:30" x14ac:dyDescent="0.25">
      <c r="AD308" s="1921"/>
    </row>
    <row r="309" spans="30:30" x14ac:dyDescent="0.25">
      <c r="AD309" s="1921"/>
    </row>
    <row r="310" spans="30:30" x14ac:dyDescent="0.25">
      <c r="AD310" s="1921"/>
    </row>
  </sheetData>
  <protectedRanges>
    <protectedRange sqref="L30:L32" name="Rango1_2"/>
    <protectedRange sqref="L43:L44" name="Rango1_1_1"/>
  </protectedRanges>
  <autoFilter ref="A10:BM46"/>
  <customSheetViews>
    <customSheetView guid="{B8F9BE5B-3007-463E-9E6E-C1CC1E78165A}" scale="90" showPageBreaks="1" fitToPage="1" showAutoFilter="1" hiddenRows="1" topLeftCell="L10">
      <pane ySplit="1" topLeftCell="A16" activePane="bottomLeft" state="frozen"/>
      <selection pane="bottomLeft" activeCell="L117" sqref="L117"/>
      <pageMargins left="0.7" right="0.7" top="0.75" bottom="0.75" header="0.3" footer="0.3"/>
      <pageSetup paperSize="136" scale="11" fitToHeight="0" orientation="landscape" horizontalDpi="1200" verticalDpi="1200" r:id="rId1"/>
      <autoFilter ref="A10:BM46"/>
    </customSheetView>
    <customSheetView guid="{D6CC93E9-9A1F-46FE-B458-E0E71B3CE42C}" scale="90" fitToPage="1" showAutoFilter="1" topLeftCell="A10">
      <pane ySplit="1" topLeftCell="A92" activePane="bottomLeft" state="frozen"/>
      <selection pane="bottomLeft" activeCell="C103" sqref="C103"/>
      <pageMargins left="0.7" right="0.7" top="0.75" bottom="0.75" header="0.3" footer="0.3"/>
      <pageSetup paperSize="136" scale="10" fitToHeight="0" orientation="landscape" horizontalDpi="1200" verticalDpi="1200" r:id="rId2"/>
      <autoFilter ref="A10:AN39"/>
    </customSheetView>
    <customSheetView guid="{D85F31E8-8D83-46EC-BB2C-CE8853DEDE13}" fitToPage="1" showAutoFilter="1" topLeftCell="A10">
      <pane ySplit="1" topLeftCell="A51" activePane="bottomLeft" state="frozen"/>
      <selection pane="bottomLeft" activeCell="C55" sqref="C55"/>
      <pageMargins left="0.7" right="0.7" top="0.75" bottom="0.75" header="0.3" footer="0.3"/>
      <pageSetup paperSize="136" scale="10" fitToHeight="0" orientation="landscape" horizontalDpi="1200" verticalDpi="1200" r:id="rId3"/>
      <autoFilter ref="A10:AN37"/>
    </customSheetView>
    <customSheetView guid="{939BE623-824E-4EBF-A602-61284C189616}" scale="90" fitToPage="1" showAutoFilter="1" topLeftCell="P10">
      <pane ySplit="1" topLeftCell="A83" activePane="bottomLeft" state="frozen"/>
      <selection pane="bottomLeft" activeCell="Q84" sqref="Q84"/>
      <pageMargins left="0.7" right="0.7" top="0.75" bottom="0.75" header="0.3" footer="0.3"/>
      <pageSetup paperSize="136" scale="10" fitToHeight="0" orientation="landscape" horizontalDpi="1200" verticalDpi="1200" r:id="rId4"/>
      <autoFilter ref="A10:AN49"/>
    </customSheetView>
    <customSheetView guid="{8FA07EDD-39EC-479B-8B3A-784B7455E2AF}" topLeftCell="AA12">
      <selection activeCell="AF16" sqref="AF16"/>
      <pageMargins left="0.7" right="0.7" top="0.75" bottom="0.75" header="0.3" footer="0.3"/>
      <pageSetup orientation="portrait" horizontalDpi="4294967292" verticalDpi="4294967292" r:id="rId5"/>
    </customSheetView>
    <customSheetView guid="{F0FF61F5-7946-084E-B230-2C962605FEA4}" scale="90" showAutoFilter="1" topLeftCell="O26">
      <pane ySplit="1" topLeftCell="A230" activePane="bottomLeft" state="frozenSplit"/>
      <selection pane="bottomLeft" activeCell="Q232" sqref="Q232"/>
      <pageMargins left="0.7" right="0.7" top="0.75" bottom="0.75" header="0.3" footer="0.3"/>
      <pageSetup orientation="portrait" horizontalDpi="4294967292" verticalDpi="4294967292" r:id="rId6"/>
      <autoFilter ref="A26:BN173"/>
    </customSheetView>
    <customSheetView guid="{788FE536-5BB5-4F77-AE4D-5E43E69F0D06}" scale="60" fitToPage="1" showAutoFilter="1" topLeftCell="AC10">
      <pane ySplit="1" topLeftCell="A61" activePane="bottomLeft" state="frozen"/>
      <selection pane="bottomLeft" activeCell="A67" sqref="A67:AN68"/>
      <pageMargins left="0.7" right="0.7" top="0.75" bottom="0.75" header="0.3" footer="0.3"/>
      <pageSetup paperSize="136" scale="10" fitToHeight="0" orientation="landscape" horizontalDpi="1200" verticalDpi="1200" r:id="rId7"/>
      <autoFilter ref="A10:AN49"/>
    </customSheetView>
    <customSheetView guid="{B92FD98C-19B7-4302-A1BD-6749C5FD423E}" scale="90" fitToPage="1" showAutoFilter="1" topLeftCell="C10">
      <pane ySplit="1" topLeftCell="A167" activePane="bottomLeft" state="frozen"/>
      <selection pane="bottomLeft" activeCell="F188" sqref="F188"/>
      <pageMargins left="0.7" right="0.7" top="0.75" bottom="0.75" header="0.3" footer="0.3"/>
      <pageSetup paperSize="136" scale="10" fitToHeight="0" orientation="landscape" horizontalDpi="1200" verticalDpi="1200" r:id="rId8"/>
      <autoFilter ref="A10:AN49"/>
    </customSheetView>
  </customSheetViews>
  <mergeCells count="22">
    <mergeCell ref="R1:S1"/>
    <mergeCell ref="Z3:AC3"/>
    <mergeCell ref="AD3:AE3"/>
    <mergeCell ref="AM3:AN3"/>
    <mergeCell ref="F6:I6"/>
    <mergeCell ref="V1:Y3"/>
    <mergeCell ref="Z1:AC2"/>
    <mergeCell ref="AD1:AE1"/>
    <mergeCell ref="AI1:AL3"/>
    <mergeCell ref="AM1:AN2"/>
    <mergeCell ref="H2:I2"/>
    <mergeCell ref="R2:S2"/>
    <mergeCell ref="E3:G3"/>
    <mergeCell ref="R3:S3"/>
    <mergeCell ref="AD2:AE2"/>
    <mergeCell ref="H3:I3"/>
    <mergeCell ref="N3:Q3"/>
    <mergeCell ref="A1:D3"/>
    <mergeCell ref="E1:G2"/>
    <mergeCell ref="H1:I1"/>
    <mergeCell ref="J1:M3"/>
    <mergeCell ref="N1:Q2"/>
  </mergeCells>
  <pageMargins left="0.7" right="0.7" top="0.75" bottom="0.75" header="0.3" footer="0.3"/>
  <pageSetup paperSize="136" scale="11" fitToHeight="0" orientation="landscape" horizontalDpi="1200" verticalDpi="1200"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
  <sheetViews>
    <sheetView topLeftCell="E8" zoomScaleNormal="78" workbookViewId="0">
      <selection activeCell="K10" sqref="K10"/>
    </sheetView>
  </sheetViews>
  <sheetFormatPr baseColWidth="10" defaultRowHeight="15" x14ac:dyDescent="0.25"/>
  <cols>
    <col min="1" max="1" width="25.5703125" customWidth="1"/>
    <col min="2" max="2" width="16.85546875" customWidth="1"/>
    <col min="3" max="3" width="16.5703125" customWidth="1"/>
    <col min="4" max="4" width="13.5703125" customWidth="1"/>
    <col min="5" max="5" width="13.85546875" customWidth="1"/>
    <col min="6" max="6" width="17.7109375" customWidth="1"/>
    <col min="7" max="7" width="16.85546875" customWidth="1"/>
    <col min="8" max="8" width="16.42578125" customWidth="1"/>
    <col min="9" max="9" width="23.28515625" customWidth="1"/>
    <col min="10" max="10" width="31.140625" customWidth="1"/>
    <col min="11" max="11" width="22.42578125" customWidth="1"/>
    <col min="12" max="12" width="41" customWidth="1"/>
    <col min="13" max="13" width="26.42578125" customWidth="1"/>
    <col min="14" max="14" width="17.7109375" customWidth="1"/>
    <col min="15" max="15" width="19.28515625" customWidth="1"/>
    <col min="16" max="16" width="16.28515625" customWidth="1"/>
    <col min="17" max="17" width="30.140625" customWidth="1"/>
    <col min="18" max="18" width="26" customWidth="1"/>
    <col min="19" max="19" width="18" customWidth="1"/>
    <col min="20" max="20" width="20.7109375" customWidth="1"/>
    <col min="21" max="21" width="32.85546875" customWidth="1"/>
    <col min="22" max="22" width="21.28515625" customWidth="1"/>
    <col min="23" max="23" width="16" customWidth="1"/>
    <col min="24" max="24" width="19.28515625" customWidth="1"/>
    <col min="25" max="25" width="17.85546875" customWidth="1"/>
    <col min="26" max="26" width="20.85546875" customWidth="1"/>
    <col min="27" max="27" width="18.140625" customWidth="1"/>
    <col min="28" max="28" width="18.5703125" customWidth="1"/>
    <col min="29" max="29" width="16.42578125" customWidth="1"/>
    <col min="30" max="30" width="15.42578125" customWidth="1"/>
    <col min="31" max="31" width="19.28515625" customWidth="1"/>
    <col min="32" max="32" width="19.7109375" customWidth="1"/>
    <col min="33" max="33" width="16" customWidth="1"/>
    <col min="34" max="34" width="18.85546875" customWidth="1"/>
    <col min="35" max="35" width="18" customWidth="1"/>
    <col min="36" max="36" width="16.85546875" customWidth="1"/>
    <col min="37" max="37" width="19.5703125" customWidth="1"/>
    <col min="38" max="38" width="17.85546875" customWidth="1"/>
    <col min="39" max="39" width="17.5703125" customWidth="1"/>
    <col min="40" max="40" width="18" customWidth="1"/>
  </cols>
  <sheetData>
    <row r="1" spans="1:42" ht="38.25" x14ac:dyDescent="0.25">
      <c r="A1" s="26" t="s">
        <v>29</v>
      </c>
      <c r="B1" s="26" t="s">
        <v>30</v>
      </c>
      <c r="C1" s="26" t="s">
        <v>31</v>
      </c>
      <c r="D1" s="26" t="s">
        <v>32</v>
      </c>
      <c r="E1" s="26" t="s">
        <v>33</v>
      </c>
      <c r="F1" s="26" t="s">
        <v>34</v>
      </c>
      <c r="G1" s="26" t="s">
        <v>35</v>
      </c>
      <c r="H1" s="26" t="s">
        <v>36</v>
      </c>
      <c r="I1" s="26" t="s">
        <v>37</v>
      </c>
      <c r="J1" s="26" t="s">
        <v>38</v>
      </c>
      <c r="K1" s="27" t="s">
        <v>39</v>
      </c>
      <c r="L1" s="896" t="s">
        <v>40</v>
      </c>
      <c r="M1" s="27" t="s">
        <v>41</v>
      </c>
      <c r="N1" s="27" t="s">
        <v>42</v>
      </c>
      <c r="O1" s="27" t="s">
        <v>43</v>
      </c>
      <c r="P1" s="27" t="s">
        <v>44</v>
      </c>
      <c r="Q1" s="1107" t="s">
        <v>45</v>
      </c>
      <c r="R1" s="1108" t="s">
        <v>46</v>
      </c>
      <c r="S1" s="27" t="s">
        <v>47</v>
      </c>
      <c r="T1" s="27" t="s">
        <v>48</v>
      </c>
      <c r="U1" s="1107" t="s">
        <v>49</v>
      </c>
      <c r="V1" s="27" t="s">
        <v>50</v>
      </c>
      <c r="W1" s="1067" t="s">
        <v>51</v>
      </c>
      <c r="X1" s="1075" t="s">
        <v>52</v>
      </c>
      <c r="Y1" s="1070" t="s">
        <v>53</v>
      </c>
      <c r="Z1" s="30" t="s">
        <v>54</v>
      </c>
      <c r="AA1" s="30" t="s">
        <v>55</v>
      </c>
      <c r="AB1" s="1012" t="s">
        <v>56</v>
      </c>
      <c r="AC1" s="1109" t="s">
        <v>57</v>
      </c>
      <c r="AD1" s="1109" t="s">
        <v>58</v>
      </c>
      <c r="AE1" s="1109" t="s">
        <v>59</v>
      </c>
      <c r="AF1" s="1109" t="s">
        <v>60</v>
      </c>
      <c r="AG1" s="1109" t="s">
        <v>61</v>
      </c>
      <c r="AH1" s="1109" t="s">
        <v>62</v>
      </c>
      <c r="AI1" s="1109" t="s">
        <v>63</v>
      </c>
      <c r="AJ1" s="1109" t="s">
        <v>64</v>
      </c>
      <c r="AK1" s="1109" t="s">
        <v>65</v>
      </c>
      <c r="AL1" s="1109" t="s">
        <v>66</v>
      </c>
      <c r="AM1" s="1109" t="s">
        <v>67</v>
      </c>
      <c r="AN1" s="1109" t="s">
        <v>68</v>
      </c>
    </row>
    <row r="2" spans="1:42" s="1857" customFormat="1" ht="68.25" customHeight="1" x14ac:dyDescent="0.2">
      <c r="A2" s="1847" t="s">
        <v>69</v>
      </c>
      <c r="B2" s="1852" t="s">
        <v>97</v>
      </c>
      <c r="C2" s="1853" t="s">
        <v>98</v>
      </c>
      <c r="D2" s="1853" t="s">
        <v>72</v>
      </c>
      <c r="E2" s="1853" t="s">
        <v>73</v>
      </c>
      <c r="F2" s="1854"/>
      <c r="G2" s="1854"/>
      <c r="H2" s="1854"/>
      <c r="I2" s="1854"/>
      <c r="J2" s="1855" t="s">
        <v>772</v>
      </c>
      <c r="K2" s="1855">
        <v>241002004</v>
      </c>
      <c r="L2" s="1845" t="s">
        <v>779</v>
      </c>
      <c r="M2" s="1846" t="s">
        <v>57</v>
      </c>
      <c r="N2" s="1847" t="s">
        <v>106</v>
      </c>
      <c r="O2" s="1847"/>
      <c r="P2" s="1847" t="s">
        <v>75</v>
      </c>
      <c r="Q2" s="1848">
        <v>30000000</v>
      </c>
      <c r="R2" s="1848"/>
      <c r="S2" s="1847" t="s">
        <v>76</v>
      </c>
      <c r="T2" s="1847" t="s">
        <v>77</v>
      </c>
      <c r="U2" s="1856" t="s">
        <v>126</v>
      </c>
      <c r="V2" s="1849"/>
      <c r="W2" s="1850">
        <v>20000000</v>
      </c>
      <c r="X2" s="1849"/>
      <c r="Y2" s="1849"/>
      <c r="Z2" s="1849"/>
      <c r="AA2" s="1849"/>
      <c r="AB2" s="1849"/>
      <c r="AC2" s="1849"/>
      <c r="AD2" s="1849"/>
      <c r="AE2" s="1849"/>
      <c r="AF2" s="1849"/>
      <c r="AG2" s="1849"/>
    </row>
    <row r="3" spans="1:42" s="1857" customFormat="1" ht="66.75" customHeight="1" x14ac:dyDescent="0.2">
      <c r="A3" s="1858" t="s">
        <v>69</v>
      </c>
      <c r="B3" s="1852" t="s">
        <v>121</v>
      </c>
      <c r="C3" s="1853" t="s">
        <v>122</v>
      </c>
      <c r="D3" s="1853" t="s">
        <v>72</v>
      </c>
      <c r="E3" s="1853" t="s">
        <v>73</v>
      </c>
      <c r="F3" s="1854"/>
      <c r="G3" s="1854"/>
      <c r="H3" s="1854"/>
      <c r="I3" s="1854"/>
      <c r="J3" s="1847" t="s">
        <v>123</v>
      </c>
      <c r="K3" s="1847">
        <v>23181801</v>
      </c>
      <c r="L3" s="1859" t="s">
        <v>124</v>
      </c>
      <c r="M3" s="1846" t="s">
        <v>58</v>
      </c>
      <c r="N3" s="1847" t="s">
        <v>390</v>
      </c>
      <c r="O3" s="1847"/>
      <c r="P3" s="1847" t="s">
        <v>75</v>
      </c>
      <c r="Q3" s="1860">
        <v>80000000</v>
      </c>
      <c r="R3" s="1860"/>
      <c r="S3" s="1847" t="s">
        <v>76</v>
      </c>
      <c r="T3" s="1847" t="s">
        <v>77</v>
      </c>
      <c r="U3" s="1856" t="s">
        <v>126</v>
      </c>
      <c r="V3" s="1849"/>
      <c r="W3" s="1849"/>
      <c r="X3" s="1850">
        <f>+Q3*30%</f>
        <v>24000000</v>
      </c>
      <c r="Y3" s="1850"/>
      <c r="Z3" s="1850">
        <f>+Q3*30%</f>
        <v>24000000</v>
      </c>
      <c r="AA3" s="1861"/>
      <c r="AB3" s="1850"/>
      <c r="AC3" s="1850">
        <f>+Q3*40%</f>
        <v>32000000</v>
      </c>
      <c r="AD3" s="1861"/>
      <c r="AE3" s="1849"/>
      <c r="AF3" s="1849"/>
      <c r="AG3" s="1849"/>
    </row>
    <row r="4" spans="1:42" s="1857" customFormat="1" ht="90" customHeight="1" x14ac:dyDescent="0.2">
      <c r="A4" s="1858" t="s">
        <v>69</v>
      </c>
      <c r="B4" s="1852" t="s">
        <v>121</v>
      </c>
      <c r="C4" s="1853" t="s">
        <v>122</v>
      </c>
      <c r="D4" s="1853" t="s">
        <v>72</v>
      </c>
      <c r="E4" s="1853" t="s">
        <v>73</v>
      </c>
      <c r="F4" s="1854"/>
      <c r="G4" s="1854"/>
      <c r="H4" s="1854"/>
      <c r="I4" s="1875"/>
      <c r="J4" s="1844" t="s">
        <v>127</v>
      </c>
      <c r="K4" s="1844" t="s">
        <v>128</v>
      </c>
      <c r="L4" s="1865" t="s">
        <v>129</v>
      </c>
      <c r="M4" s="1866" t="s">
        <v>59</v>
      </c>
      <c r="N4" s="1844" t="s">
        <v>106</v>
      </c>
      <c r="O4" s="1844" t="s">
        <v>111</v>
      </c>
      <c r="P4" s="1847" t="s">
        <v>75</v>
      </c>
      <c r="Q4" s="1848">
        <v>600000000</v>
      </c>
      <c r="R4" s="1876"/>
      <c r="S4" s="1844" t="s">
        <v>133</v>
      </c>
      <c r="T4" s="1844" t="s">
        <v>77</v>
      </c>
      <c r="U4" s="1856" t="s">
        <v>126</v>
      </c>
      <c r="V4" s="1849"/>
      <c r="W4" s="1849"/>
      <c r="X4" s="1849"/>
      <c r="Y4" s="1850">
        <f>+Q4*30%</f>
        <v>180000000</v>
      </c>
      <c r="Z4" s="1850"/>
      <c r="AA4" s="1850">
        <f>+Q4*30%</f>
        <v>180000000</v>
      </c>
      <c r="AB4" s="1849"/>
      <c r="AC4" s="1850">
        <f>+Q4*40%</f>
        <v>240000000</v>
      </c>
      <c r="AD4" s="1849"/>
      <c r="AE4" s="1849"/>
      <c r="AF4" s="1849"/>
      <c r="AG4" s="1849"/>
    </row>
    <row r="5" spans="1:42" s="1857" customFormat="1" ht="83.25" customHeight="1" x14ac:dyDescent="0.2">
      <c r="A5" s="1862" t="s">
        <v>69</v>
      </c>
      <c r="B5" s="1852" t="s">
        <v>195</v>
      </c>
      <c r="C5" s="1853" t="s">
        <v>196</v>
      </c>
      <c r="D5" s="1853" t="s">
        <v>72</v>
      </c>
      <c r="E5" s="1853" t="s">
        <v>73</v>
      </c>
      <c r="F5" s="1854"/>
      <c r="G5" s="1854"/>
      <c r="H5" s="1854"/>
      <c r="I5" s="1854"/>
      <c r="J5" s="1863" t="s">
        <v>197</v>
      </c>
      <c r="K5" s="1847" t="s">
        <v>198</v>
      </c>
      <c r="L5" s="1864" t="s">
        <v>199</v>
      </c>
      <c r="M5" s="1846" t="s">
        <v>57</v>
      </c>
      <c r="N5" s="1847" t="s">
        <v>106</v>
      </c>
      <c r="O5" s="1847" t="s">
        <v>111</v>
      </c>
      <c r="P5" s="1847" t="s">
        <v>75</v>
      </c>
      <c r="Q5" s="1848">
        <v>700000000</v>
      </c>
      <c r="R5" s="1848"/>
      <c r="S5" s="1847" t="s">
        <v>76</v>
      </c>
      <c r="T5" s="1847" t="s">
        <v>77</v>
      </c>
      <c r="U5" s="1856" t="s">
        <v>126</v>
      </c>
      <c r="V5" s="1849"/>
      <c r="W5" s="1850">
        <v>700000000</v>
      </c>
      <c r="X5" s="1849"/>
      <c r="Y5" s="1849"/>
      <c r="Z5" s="1850"/>
      <c r="AA5" s="1849"/>
      <c r="AB5" s="1849"/>
      <c r="AC5" s="1849"/>
      <c r="AD5" s="1849"/>
      <c r="AE5" s="1849"/>
      <c r="AF5" s="1849"/>
      <c r="AG5" s="1849"/>
    </row>
    <row r="6" spans="1:42" s="1857" customFormat="1" ht="83.25" customHeight="1" x14ac:dyDescent="0.2">
      <c r="A6" s="1862" t="s">
        <v>69</v>
      </c>
      <c r="B6" s="1852" t="s">
        <v>195</v>
      </c>
      <c r="C6" s="1853" t="s">
        <v>196</v>
      </c>
      <c r="D6" s="1853" t="s">
        <v>72</v>
      </c>
      <c r="E6" s="1853" t="s">
        <v>73</v>
      </c>
      <c r="F6" s="1854"/>
      <c r="G6" s="1854"/>
      <c r="H6" s="1854"/>
      <c r="I6" s="1854"/>
      <c r="J6" s="1863" t="s">
        <v>197</v>
      </c>
      <c r="K6" s="1847" t="s">
        <v>198</v>
      </c>
      <c r="L6" s="1864" t="s">
        <v>773</v>
      </c>
      <c r="M6" s="1846" t="s">
        <v>57</v>
      </c>
      <c r="N6" s="1847" t="s">
        <v>106</v>
      </c>
      <c r="O6" s="1847" t="s">
        <v>111</v>
      </c>
      <c r="P6" s="1847" t="s">
        <v>75</v>
      </c>
      <c r="Q6" s="1848">
        <v>5000000</v>
      </c>
      <c r="R6" s="1848"/>
      <c r="S6" s="1847" t="s">
        <v>76</v>
      </c>
      <c r="T6" s="1847" t="s">
        <v>77</v>
      </c>
      <c r="U6" s="1856" t="s">
        <v>126</v>
      </c>
      <c r="V6" s="1850">
        <v>5000000</v>
      </c>
      <c r="W6" s="1850"/>
      <c r="X6" s="1849"/>
      <c r="Y6" s="1849"/>
      <c r="Z6" s="1850"/>
      <c r="AA6" s="1849"/>
      <c r="AB6" s="1849"/>
      <c r="AC6" s="1849"/>
      <c r="AD6" s="1849"/>
      <c r="AE6" s="1849"/>
      <c r="AF6" s="1849"/>
      <c r="AG6" s="1849"/>
    </row>
    <row r="7" spans="1:42" s="1857" customFormat="1" ht="118.5" customHeight="1" x14ac:dyDescent="0.2">
      <c r="A7" s="1877" t="s">
        <v>69</v>
      </c>
      <c r="B7" s="1852" t="s">
        <v>258</v>
      </c>
      <c r="C7" s="1878" t="s">
        <v>259</v>
      </c>
      <c r="D7" s="1878">
        <v>999999</v>
      </c>
      <c r="E7" s="1878" t="s">
        <v>73</v>
      </c>
      <c r="F7" s="1865"/>
      <c r="G7" s="1865"/>
      <c r="H7" s="1865"/>
      <c r="I7" s="1865"/>
      <c r="J7" s="1855" t="s">
        <v>260</v>
      </c>
      <c r="K7" s="1855">
        <v>84131500</v>
      </c>
      <c r="L7" s="1879" t="s">
        <v>774</v>
      </c>
      <c r="M7" s="1866" t="s">
        <v>62</v>
      </c>
      <c r="N7" s="1844" t="s">
        <v>331</v>
      </c>
      <c r="O7" s="1844" t="s">
        <v>775</v>
      </c>
      <c r="P7" s="1844" t="s">
        <v>75</v>
      </c>
      <c r="Q7" s="1880">
        <v>3500000000</v>
      </c>
      <c r="R7" s="1880"/>
      <c r="S7" s="1844" t="s">
        <v>76</v>
      </c>
      <c r="T7" s="1844" t="s">
        <v>77</v>
      </c>
      <c r="U7" s="1881" t="s">
        <v>264</v>
      </c>
      <c r="V7" s="1868"/>
      <c r="W7" s="1868"/>
      <c r="X7" s="1868"/>
      <c r="Y7" s="1868"/>
      <c r="Z7" s="1868"/>
      <c r="AA7" s="1868"/>
      <c r="AB7" s="1868"/>
      <c r="AC7" s="1868"/>
      <c r="AD7" s="1868"/>
      <c r="AE7" s="1867">
        <v>3500000000</v>
      </c>
      <c r="AF7" s="1868"/>
      <c r="AG7" s="1868"/>
      <c r="AH7" s="1882"/>
      <c r="AI7" s="1882"/>
      <c r="AJ7" s="1882"/>
      <c r="AK7" s="1882"/>
      <c r="AL7" s="1882"/>
      <c r="AM7" s="1882"/>
      <c r="AN7" s="1882"/>
      <c r="AO7" s="1882"/>
      <c r="AP7" s="1882"/>
    </row>
    <row r="8" spans="1:42" s="1857" customFormat="1" ht="106.5" customHeight="1" x14ac:dyDescent="0.2">
      <c r="A8" s="1862" t="s">
        <v>69</v>
      </c>
      <c r="B8" s="1852" t="s">
        <v>304</v>
      </c>
      <c r="C8" s="1853" t="s">
        <v>299</v>
      </c>
      <c r="D8" s="1853" t="s">
        <v>72</v>
      </c>
      <c r="E8" s="1853" t="s">
        <v>73</v>
      </c>
      <c r="F8" s="1854"/>
      <c r="G8" s="1854"/>
      <c r="H8" s="1854"/>
      <c r="I8" s="1854"/>
      <c r="J8" s="1847" t="s">
        <v>305</v>
      </c>
      <c r="K8" s="1847" t="s">
        <v>306</v>
      </c>
      <c r="L8" s="1859" t="s">
        <v>307</v>
      </c>
      <c r="M8" s="1846" t="s">
        <v>58</v>
      </c>
      <c r="N8" s="1847" t="s">
        <v>331</v>
      </c>
      <c r="O8" s="1847" t="s">
        <v>775</v>
      </c>
      <c r="P8" s="1847" t="s">
        <v>75</v>
      </c>
      <c r="Q8" s="1848">
        <v>600000000</v>
      </c>
      <c r="R8" s="1848"/>
      <c r="S8" s="1883" t="s">
        <v>76</v>
      </c>
      <c r="T8" s="1847" t="s">
        <v>77</v>
      </c>
      <c r="U8" s="1856" t="s">
        <v>126</v>
      </c>
      <c r="V8" s="1849"/>
      <c r="W8" s="1849"/>
      <c r="X8" s="1849"/>
      <c r="Y8" s="1849"/>
      <c r="Z8" s="1849"/>
      <c r="AA8" s="1849"/>
      <c r="AB8" s="1850">
        <v>400000000</v>
      </c>
      <c r="AC8" s="1850">
        <v>600000000</v>
      </c>
      <c r="AD8" s="1850"/>
      <c r="AE8" s="1849"/>
      <c r="AF8" s="1849"/>
      <c r="AG8" s="1849"/>
    </row>
    <row r="9" spans="1:42" s="1857" customFormat="1" ht="75" customHeight="1" x14ac:dyDescent="0.2">
      <c r="A9" s="1862" t="s">
        <v>69</v>
      </c>
      <c r="B9" s="1852" t="s">
        <v>304</v>
      </c>
      <c r="C9" s="1853" t="s">
        <v>299</v>
      </c>
      <c r="D9" s="1853" t="s">
        <v>72</v>
      </c>
      <c r="E9" s="1853" t="s">
        <v>73</v>
      </c>
      <c r="F9" s="1854"/>
      <c r="G9" s="1854"/>
      <c r="H9" s="1854"/>
      <c r="I9" s="1854"/>
      <c r="J9" s="1847" t="s">
        <v>776</v>
      </c>
      <c r="K9" s="1847" t="s">
        <v>306</v>
      </c>
      <c r="L9" s="1859" t="s">
        <v>777</v>
      </c>
      <c r="M9" s="1846" t="s">
        <v>58</v>
      </c>
      <c r="N9" s="1847" t="s">
        <v>335</v>
      </c>
      <c r="O9" s="1847" t="s">
        <v>111</v>
      </c>
      <c r="P9" s="1847" t="s">
        <v>75</v>
      </c>
      <c r="Q9" s="1848">
        <v>150000000</v>
      </c>
      <c r="R9" s="1848"/>
      <c r="S9" s="1883" t="s">
        <v>76</v>
      </c>
      <c r="T9" s="1847" t="s">
        <v>77</v>
      </c>
      <c r="U9" s="1856" t="s">
        <v>126</v>
      </c>
      <c r="V9" s="1849"/>
      <c r="W9" s="1849"/>
      <c r="X9" s="1849"/>
      <c r="Y9" s="1850">
        <v>75000000</v>
      </c>
      <c r="Z9" s="1849"/>
      <c r="AA9" s="1849"/>
      <c r="AB9" s="1849"/>
      <c r="AC9" s="1850">
        <v>75000000</v>
      </c>
      <c r="AD9" s="1850"/>
      <c r="AE9" s="1849"/>
      <c r="AF9" s="1849"/>
      <c r="AG9" s="1849"/>
    </row>
    <row r="10" spans="1:42" s="1133" customFormat="1" ht="48" customHeight="1" x14ac:dyDescent="0.25">
      <c r="A10" s="1135" t="s">
        <v>778</v>
      </c>
      <c r="B10" s="1796" t="s">
        <v>373</v>
      </c>
      <c r="C10" s="1508" t="s">
        <v>311</v>
      </c>
      <c r="D10" s="1796">
        <v>29704701</v>
      </c>
      <c r="E10" s="1796" t="s">
        <v>73</v>
      </c>
      <c r="F10" s="1796">
        <v>574</v>
      </c>
      <c r="G10" s="1508" t="s">
        <v>312</v>
      </c>
      <c r="H10" s="1796">
        <v>29704701</v>
      </c>
      <c r="I10" s="1508" t="s">
        <v>374</v>
      </c>
      <c r="J10" s="1797" t="s">
        <v>703</v>
      </c>
      <c r="K10" s="1798" t="s">
        <v>702</v>
      </c>
      <c r="L10" s="1799" t="s">
        <v>701</v>
      </c>
      <c r="M10" s="1800" t="s">
        <v>62</v>
      </c>
      <c r="N10" s="1800" t="s">
        <v>94</v>
      </c>
      <c r="O10" s="1801" t="s">
        <v>376</v>
      </c>
      <c r="P10" s="1802" t="s">
        <v>87</v>
      </c>
      <c r="Q10" s="1803">
        <v>165000000</v>
      </c>
      <c r="R10" s="1803">
        <v>165000000</v>
      </c>
      <c r="S10" s="1800" t="s">
        <v>76</v>
      </c>
      <c r="T10" s="1800" t="s">
        <v>77</v>
      </c>
      <c r="U10" s="1801" t="s">
        <v>264</v>
      </c>
      <c r="V10" s="1804"/>
      <c r="W10" s="1805"/>
      <c r="X10" s="1806"/>
      <c r="Y10" s="1807"/>
      <c r="Z10" s="1808"/>
      <c r="AA10" s="1808"/>
      <c r="AB10" s="1809"/>
      <c r="AC10" s="1810"/>
      <c r="AD10" s="1810"/>
      <c r="AE10" s="1810"/>
      <c r="AF10" s="1811"/>
      <c r="AG10" s="1812"/>
    </row>
    <row r="11" spans="1:42" s="1133" customFormat="1" ht="102" x14ac:dyDescent="0.2">
      <c r="A11" s="1522" t="s">
        <v>69</v>
      </c>
      <c r="B11" s="1523" t="s">
        <v>381</v>
      </c>
      <c r="C11" s="1524" t="s">
        <v>364</v>
      </c>
      <c r="D11" s="1524">
        <v>29705102</v>
      </c>
      <c r="E11" s="1524" t="s">
        <v>346</v>
      </c>
      <c r="F11" s="1524">
        <v>559</v>
      </c>
      <c r="G11" s="1524" t="s">
        <v>312</v>
      </c>
      <c r="H11" s="1524">
        <v>29705102</v>
      </c>
      <c r="I11" s="1524" t="s">
        <v>365</v>
      </c>
      <c r="J11" s="1524" t="s">
        <v>382</v>
      </c>
      <c r="K11" s="1524" t="s">
        <v>383</v>
      </c>
      <c r="L11" s="1524" t="s">
        <v>384</v>
      </c>
      <c r="M11" s="1525" t="s">
        <v>57</v>
      </c>
      <c r="N11" s="1526"/>
      <c r="O11" s="1526" t="s">
        <v>74</v>
      </c>
      <c r="P11" s="1522" t="s">
        <v>87</v>
      </c>
      <c r="Q11" s="1527">
        <v>4000000000</v>
      </c>
      <c r="R11" s="1527">
        <v>1000000</v>
      </c>
      <c r="S11" s="1526" t="s">
        <v>76</v>
      </c>
      <c r="T11" s="1526" t="s">
        <v>77</v>
      </c>
      <c r="U11" s="1528" t="s">
        <v>264</v>
      </c>
      <c r="V11" s="1529"/>
      <c r="W11" s="1530">
        <v>1000000000</v>
      </c>
      <c r="X11" s="1530">
        <v>2000000000</v>
      </c>
      <c r="Y11" s="1530">
        <v>2000000000</v>
      </c>
      <c r="Z11" s="1529"/>
      <c r="AA11" s="1529"/>
      <c r="AB11" s="1529"/>
      <c r="AC11" s="1529"/>
      <c r="AD11" s="1529"/>
      <c r="AE11" s="1529"/>
      <c r="AF11" s="1529"/>
      <c r="AG11" s="1529"/>
      <c r="AH11" s="1531"/>
      <c r="AI11" s="1531"/>
      <c r="AJ11" s="1531"/>
      <c r="AK11" s="1531"/>
      <c r="AL11" s="1531"/>
      <c r="AM11" s="1531"/>
      <c r="AN11" s="1531"/>
      <c r="AO11" s="1531"/>
      <c r="AP11" s="1531"/>
    </row>
    <row r="12" spans="1:42" s="1133" customFormat="1" ht="14.25" x14ac:dyDescent="0.2">
      <c r="A12" s="1136"/>
      <c r="B12" s="1137"/>
      <c r="C12" s="1136"/>
      <c r="D12" s="1136"/>
      <c r="E12" s="1136"/>
      <c r="F12" s="1136"/>
      <c r="G12" s="1136"/>
      <c r="H12" s="1136"/>
      <c r="I12" s="1136"/>
      <c r="J12" s="1138"/>
      <c r="K12" s="1136"/>
      <c r="L12" s="1136"/>
      <c r="M12" s="1136"/>
      <c r="N12" s="1136"/>
      <c r="O12" s="1136"/>
      <c r="P12" s="1139"/>
      <c r="Q12" s="1139"/>
      <c r="R12" s="1139"/>
      <c r="S12" s="1139"/>
      <c r="T12" s="1136"/>
      <c r="U12" s="1140"/>
      <c r="V12" s="1141"/>
      <c r="W12" s="1141"/>
      <c r="X12" s="1141"/>
      <c r="Y12" s="1141"/>
      <c r="Z12" s="1141"/>
      <c r="AA12" s="1141"/>
      <c r="AB12" s="1141"/>
      <c r="AC12" s="1141"/>
      <c r="AD12" s="1141"/>
      <c r="AE12" s="1141"/>
      <c r="AF12" s="1141"/>
      <c r="AG12" s="1141"/>
    </row>
    <row r="13" spans="1:42" s="1133" customFormat="1" ht="63.75" x14ac:dyDescent="0.2">
      <c r="A13" s="1532" t="s">
        <v>69</v>
      </c>
      <c r="B13" s="1533" t="s">
        <v>373</v>
      </c>
      <c r="C13" s="1534" t="s">
        <v>311</v>
      </c>
      <c r="D13" s="1534">
        <v>29704701</v>
      </c>
      <c r="E13" s="1534" t="s">
        <v>73</v>
      </c>
      <c r="F13" s="1534">
        <v>574</v>
      </c>
      <c r="G13" s="1534" t="s">
        <v>312</v>
      </c>
      <c r="H13" s="1534">
        <v>29704701</v>
      </c>
      <c r="I13" s="1534" t="s">
        <v>374</v>
      </c>
      <c r="J13" s="1535" t="s">
        <v>80</v>
      </c>
      <c r="K13" s="1536">
        <v>80161500</v>
      </c>
      <c r="L13" s="1534" t="s">
        <v>375</v>
      </c>
      <c r="M13" s="1537" t="s">
        <v>57</v>
      </c>
      <c r="N13" s="1538"/>
      <c r="O13" s="1538"/>
      <c r="P13" s="1539" t="s">
        <v>87</v>
      </c>
      <c r="Q13" s="1540">
        <v>175000000</v>
      </c>
      <c r="R13" s="1540">
        <v>175000000</v>
      </c>
      <c r="S13" s="1538" t="s">
        <v>76</v>
      </c>
      <c r="T13" s="1538" t="s">
        <v>77</v>
      </c>
      <c r="U13" s="1541" t="s">
        <v>264</v>
      </c>
      <c r="V13" s="1542"/>
      <c r="W13" s="1542"/>
      <c r="X13" s="1542"/>
      <c r="Y13" s="1542"/>
      <c r="Z13" s="1542"/>
      <c r="AA13" s="1543">
        <v>175000000</v>
      </c>
      <c r="AB13" s="1542"/>
      <c r="AC13" s="1542"/>
      <c r="AD13" s="1542"/>
      <c r="AE13" s="1542"/>
      <c r="AF13" s="1542"/>
      <c r="AG13" s="1542"/>
      <c r="AH13" s="1544"/>
      <c r="AI13" s="1544"/>
      <c r="AJ13" s="1544"/>
      <c r="AK13" s="1544"/>
      <c r="AL13" s="1544"/>
      <c r="AM13" s="1544"/>
      <c r="AN13" s="1544"/>
    </row>
    <row r="14" spans="1:42" s="1133" customFormat="1" ht="14.25" x14ac:dyDescent="0.2">
      <c r="A14" s="1142"/>
      <c r="B14" s="1143"/>
      <c r="C14" s="1142"/>
      <c r="D14" s="1142"/>
      <c r="E14" s="1142"/>
      <c r="F14" s="1142"/>
      <c r="G14" s="1142"/>
      <c r="H14" s="1142"/>
      <c r="I14" s="1142"/>
      <c r="J14" s="1142"/>
      <c r="K14" s="1142"/>
      <c r="L14" s="1142"/>
      <c r="M14" s="1142"/>
      <c r="N14" s="1142"/>
      <c r="O14" s="1142"/>
      <c r="P14" s="1142"/>
      <c r="Q14" s="1142"/>
      <c r="R14" s="1142"/>
      <c r="S14" s="1142"/>
      <c r="T14" s="1142"/>
      <c r="U14" s="1142"/>
      <c r="V14" s="1141"/>
      <c r="W14" s="1141"/>
      <c r="X14" s="1141"/>
      <c r="Y14" s="1141"/>
      <c r="Z14" s="1141"/>
      <c r="AA14" s="1141"/>
      <c r="AB14" s="1141"/>
      <c r="AC14" s="1141"/>
      <c r="AD14" s="1141"/>
      <c r="AE14" s="1141"/>
      <c r="AF14" s="1141"/>
      <c r="AG14" s="1141"/>
    </row>
    <row r="15" spans="1:42" s="1133" customFormat="1" ht="63.75" x14ac:dyDescent="0.2">
      <c r="A15" s="1545" t="s">
        <v>69</v>
      </c>
      <c r="B15" s="1546" t="s">
        <v>629</v>
      </c>
      <c r="C15" s="1547" t="s">
        <v>311</v>
      </c>
      <c r="D15" s="1547">
        <v>29704701</v>
      </c>
      <c r="E15" s="1547" t="s">
        <v>73</v>
      </c>
      <c r="F15" s="1547">
        <v>575</v>
      </c>
      <c r="G15" s="1547" t="s">
        <v>312</v>
      </c>
      <c r="H15" s="1547">
        <v>29704702</v>
      </c>
      <c r="I15" s="1547" t="s">
        <v>374</v>
      </c>
      <c r="J15" s="1548" t="s">
        <v>80</v>
      </c>
      <c r="K15" s="1549">
        <v>80161500</v>
      </c>
      <c r="L15" s="1547" t="s">
        <v>385</v>
      </c>
      <c r="M15" s="1550" t="s">
        <v>57</v>
      </c>
      <c r="N15" s="1551"/>
      <c r="O15" s="1551"/>
      <c r="P15" s="1552" t="s">
        <v>87</v>
      </c>
      <c r="Q15" s="1553">
        <v>375000000</v>
      </c>
      <c r="R15" s="1553">
        <v>375000000</v>
      </c>
      <c r="S15" s="1551" t="s">
        <v>76</v>
      </c>
      <c r="T15" s="1551" t="s">
        <v>77</v>
      </c>
      <c r="U15" s="1554" t="s">
        <v>264</v>
      </c>
      <c r="V15" s="1555"/>
      <c r="W15" s="1555"/>
      <c r="X15" s="1556">
        <f>+R15*30%</f>
        <v>112500000</v>
      </c>
      <c r="Y15" s="1555"/>
      <c r="Z15" s="1555"/>
      <c r="AA15" s="1556">
        <f>+R15*30%</f>
        <v>112500000</v>
      </c>
      <c r="AB15" s="1555"/>
      <c r="AC15" s="1555"/>
      <c r="AD15" s="1556">
        <f>+R15*40%</f>
        <v>150000000</v>
      </c>
      <c r="AE15" s="1555"/>
      <c r="AF15" s="1555"/>
      <c r="AG15" s="1555"/>
      <c r="AH15" s="1557"/>
      <c r="AI15" s="1557"/>
      <c r="AJ15" s="1557"/>
      <c r="AK15" s="1557"/>
      <c r="AL15" s="1557"/>
      <c r="AM15" s="1557"/>
      <c r="AN15" s="1557"/>
      <c r="AO15" s="1557"/>
      <c r="AP15" s="1557"/>
    </row>
  </sheetData>
  <customSheetViews>
    <customSheetView guid="{B8F9BE5B-3007-463E-9E6E-C1CC1E78165A}" topLeftCell="E8">
      <selection activeCell="K10" sqref="K10"/>
      <pageMargins left="0.7" right="0.7" top="0.75" bottom="0.75" header="0.3" footer="0.3"/>
    </customSheetView>
    <customSheetView guid="{D6CC93E9-9A1F-46FE-B458-E0E71B3CE42C}" scale="78" topLeftCell="AD8">
      <selection activeCell="A10" sqref="A10:AP15"/>
      <pageMargins left="0.7" right="0.7" top="0.75" bottom="0.75" header="0.3" footer="0.3"/>
    </customSheetView>
    <customSheetView guid="{D85F31E8-8D83-46EC-BB2C-CE8853DEDE13}" scale="78" topLeftCell="B6">
      <selection activeCell="B9" sqref="B9"/>
      <pageMargins left="0.7" right="0.7" top="0.75" bottom="0.75" header="0.3" footer="0.3"/>
    </customSheetView>
    <customSheetView guid="{939BE623-824E-4EBF-A602-61284C189616}">
      <selection activeCell="L6" sqref="L6"/>
      <pageMargins left="0.7" right="0.7" top="0.75" bottom="0.75" header="0.3" footer="0.3"/>
    </customSheetView>
    <customSheetView guid="{788FE536-5BB5-4F77-AE4D-5E43E69F0D06}" scale="78" topLeftCell="A9">
      <selection activeCell="J19" sqref="J19"/>
      <pageMargins left="0.7" right="0.7" top="0.75" bottom="0.75" header="0.3" footer="0.3"/>
    </customSheetView>
    <customSheetView guid="{B92FD98C-19B7-4302-A1BD-6749C5FD423E}" topLeftCell="A4">
      <selection activeCell="A6" sqref="A6"/>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opLeftCell="E1" workbookViewId="0">
      <selection activeCell="L3" sqref="L3"/>
    </sheetView>
  </sheetViews>
  <sheetFormatPr baseColWidth="10" defaultRowHeight="15" x14ac:dyDescent="0.25"/>
  <cols>
    <col min="1" max="1" width="23.7109375" customWidth="1"/>
    <col min="2" max="2" width="17.28515625" customWidth="1"/>
    <col min="3" max="3" width="20.7109375" customWidth="1"/>
    <col min="9" max="9" width="18.140625" customWidth="1"/>
    <col min="10" max="10" width="17.7109375" customWidth="1"/>
    <col min="12" max="12" width="43.5703125" style="1105" customWidth="1"/>
    <col min="13" max="13" width="15.42578125" customWidth="1"/>
    <col min="14" max="14" width="16.28515625" customWidth="1"/>
    <col min="15" max="16" width="13.85546875" customWidth="1"/>
    <col min="17" max="17" width="23.5703125" customWidth="1"/>
    <col min="18" max="18" width="19.28515625" customWidth="1"/>
    <col min="20" max="20" width="12.140625" customWidth="1"/>
    <col min="21" max="21" width="23" customWidth="1"/>
    <col min="22" max="22" width="13.28515625" customWidth="1"/>
    <col min="24" max="24" width="19.85546875" customWidth="1"/>
    <col min="25" max="25" width="22" customWidth="1"/>
    <col min="26" max="26" width="23.28515625" customWidth="1"/>
    <col min="27" max="27" width="16.140625" customWidth="1"/>
    <col min="28" max="28" width="17" customWidth="1"/>
    <col min="29" max="29" width="15.28515625" customWidth="1"/>
    <col min="30" max="30" width="15" customWidth="1"/>
    <col min="31" max="31" width="12.85546875" customWidth="1"/>
    <col min="32" max="32" width="16.7109375" customWidth="1"/>
    <col min="33" max="33" width="15.42578125" customWidth="1"/>
    <col min="34" max="34" width="17" customWidth="1"/>
    <col min="35" max="35" width="18.140625" customWidth="1"/>
    <col min="36" max="36" width="17.42578125" customWidth="1"/>
    <col min="37" max="37" width="15.42578125" customWidth="1"/>
    <col min="38" max="38" width="15.28515625" customWidth="1"/>
    <col min="39" max="39" width="14.42578125" customWidth="1"/>
    <col min="40" max="40" width="15.28515625" customWidth="1"/>
  </cols>
  <sheetData>
    <row r="1" spans="1:40" ht="75" customHeight="1" x14ac:dyDescent="0.25">
      <c r="A1" s="25" t="s">
        <v>29</v>
      </c>
      <c r="B1" s="25" t="s">
        <v>30</v>
      </c>
      <c r="C1" s="26" t="s">
        <v>31</v>
      </c>
      <c r="D1" s="26" t="s">
        <v>32</v>
      </c>
      <c r="E1" s="25" t="s">
        <v>33</v>
      </c>
      <c r="F1" s="26" t="s">
        <v>34</v>
      </c>
      <c r="G1" s="26" t="s">
        <v>35</v>
      </c>
      <c r="H1" s="25" t="s">
        <v>36</v>
      </c>
      <c r="I1" s="25" t="s">
        <v>37</v>
      </c>
      <c r="J1" s="26" t="s">
        <v>38</v>
      </c>
      <c r="K1" s="27" t="s">
        <v>39</v>
      </c>
      <c r="L1" s="896" t="s">
        <v>40</v>
      </c>
      <c r="M1" s="27" t="s">
        <v>41</v>
      </c>
      <c r="N1" s="27" t="s">
        <v>42</v>
      </c>
      <c r="O1" s="27" t="s">
        <v>43</v>
      </c>
      <c r="P1" s="27" t="s">
        <v>44</v>
      </c>
      <c r="Q1" s="1107" t="s">
        <v>45</v>
      </c>
      <c r="R1" s="1108" t="s">
        <v>46</v>
      </c>
      <c r="S1" s="27" t="s">
        <v>47</v>
      </c>
      <c r="T1" s="27" t="s">
        <v>48</v>
      </c>
      <c r="U1" s="1107" t="s">
        <v>49</v>
      </c>
      <c r="V1" s="27" t="s">
        <v>50</v>
      </c>
      <c r="W1" s="1067" t="s">
        <v>51</v>
      </c>
      <c r="X1" s="1075" t="s">
        <v>52</v>
      </c>
      <c r="Y1" s="1070" t="s">
        <v>53</v>
      </c>
      <c r="Z1" s="30" t="s">
        <v>54</v>
      </c>
      <c r="AA1" s="30" t="s">
        <v>55</v>
      </c>
      <c r="AB1" s="1012" t="s">
        <v>56</v>
      </c>
      <c r="AC1" s="1066" t="s">
        <v>57</v>
      </c>
      <c r="AD1" s="1066" t="s">
        <v>58</v>
      </c>
      <c r="AE1" s="1066" t="s">
        <v>59</v>
      </c>
      <c r="AF1" s="1066" t="s">
        <v>60</v>
      </c>
      <c r="AG1" s="1066" t="s">
        <v>61</v>
      </c>
      <c r="AH1" s="1066" t="s">
        <v>62</v>
      </c>
      <c r="AI1" s="1066" t="s">
        <v>63</v>
      </c>
      <c r="AJ1" s="1066" t="s">
        <v>64</v>
      </c>
      <c r="AK1" s="1066" t="s">
        <v>65</v>
      </c>
      <c r="AL1" s="1066" t="s">
        <v>66</v>
      </c>
      <c r="AM1" s="1066" t="s">
        <v>67</v>
      </c>
      <c r="AN1" s="1066" t="s">
        <v>68</v>
      </c>
    </row>
    <row r="2" spans="1:40" s="991" customFormat="1" ht="120.75" customHeight="1" x14ac:dyDescent="0.25">
      <c r="A2" s="260" t="s">
        <v>69</v>
      </c>
      <c r="B2" s="67" t="s">
        <v>266</v>
      </c>
      <c r="C2" s="67" t="s">
        <v>196</v>
      </c>
      <c r="D2" s="67" t="s">
        <v>72</v>
      </c>
      <c r="E2" s="67" t="s">
        <v>73</v>
      </c>
      <c r="F2" s="68"/>
      <c r="G2" s="68"/>
      <c r="H2" s="68"/>
      <c r="I2" s="260"/>
      <c r="J2" s="994" t="s">
        <v>267</v>
      </c>
      <c r="K2" s="994">
        <v>78102203</v>
      </c>
      <c r="L2" s="1892" t="s">
        <v>644</v>
      </c>
      <c r="M2" s="1885" t="s">
        <v>57</v>
      </c>
      <c r="N2" s="1005" t="s">
        <v>789</v>
      </c>
      <c r="O2" s="1005" t="s">
        <v>376</v>
      </c>
      <c r="P2" s="1886" t="s">
        <v>75</v>
      </c>
      <c r="Q2" s="1887">
        <v>700000000</v>
      </c>
      <c r="R2" s="1893"/>
      <c r="S2" s="1894" t="s">
        <v>133</v>
      </c>
      <c r="T2" s="84" t="s">
        <v>77</v>
      </c>
      <c r="U2" s="84" t="s">
        <v>270</v>
      </c>
      <c r="V2" s="1895">
        <v>7000094617</v>
      </c>
      <c r="W2" s="1896">
        <v>4500030165</v>
      </c>
      <c r="X2" s="1897">
        <v>246733165</v>
      </c>
      <c r="Y2" s="1033" t="s">
        <v>697</v>
      </c>
      <c r="Z2" s="1052" t="s">
        <v>696</v>
      </c>
      <c r="AA2" s="69"/>
      <c r="AB2" s="1898"/>
      <c r="AC2" s="72"/>
      <c r="AD2" s="73"/>
      <c r="AE2" s="73"/>
      <c r="AF2" s="73"/>
      <c r="AG2" s="73"/>
      <c r="AH2" s="73">
        <v>50000000</v>
      </c>
      <c r="AI2" s="73">
        <v>50000000</v>
      </c>
      <c r="AJ2" s="73">
        <v>50000000</v>
      </c>
      <c r="AK2" s="73">
        <v>50000000</v>
      </c>
      <c r="AL2" s="73">
        <v>50000000</v>
      </c>
      <c r="AM2" s="73"/>
      <c r="AN2" s="1899"/>
    </row>
    <row r="3" spans="1:40" s="991" customFormat="1" ht="89.25" customHeight="1" x14ac:dyDescent="0.25">
      <c r="A3" s="260" t="s">
        <v>69</v>
      </c>
      <c r="B3" s="67" t="s">
        <v>278</v>
      </c>
      <c r="C3" s="67" t="s">
        <v>196</v>
      </c>
      <c r="D3" s="67" t="s">
        <v>72</v>
      </c>
      <c r="E3" s="67" t="s">
        <v>73</v>
      </c>
      <c r="F3" s="68"/>
      <c r="G3" s="68"/>
      <c r="H3" s="68"/>
      <c r="I3" s="260"/>
      <c r="J3" s="69" t="s">
        <v>279</v>
      </c>
      <c r="K3" s="69">
        <v>76101503</v>
      </c>
      <c r="L3" s="341" t="s">
        <v>743</v>
      </c>
      <c r="M3" s="1011" t="s">
        <v>59</v>
      </c>
      <c r="N3" s="1005" t="s">
        <v>620</v>
      </c>
      <c r="O3" s="1005" t="s">
        <v>115</v>
      </c>
      <c r="P3" s="1005" t="s">
        <v>75</v>
      </c>
      <c r="Q3" s="1885">
        <v>79009870</v>
      </c>
      <c r="R3" s="1885"/>
      <c r="S3" s="69" t="s">
        <v>76</v>
      </c>
      <c r="T3" s="69" t="s">
        <v>77</v>
      </c>
      <c r="U3" s="69" t="s">
        <v>270</v>
      </c>
      <c r="V3" s="69"/>
      <c r="W3" s="1902"/>
      <c r="X3" s="1900"/>
      <c r="Y3" s="77"/>
      <c r="Z3" s="69"/>
      <c r="AA3" s="69"/>
      <c r="AB3" s="206"/>
      <c r="AC3" s="72"/>
      <c r="AD3" s="72"/>
      <c r="AE3" s="72"/>
      <c r="AF3" s="72"/>
      <c r="AG3" s="72">
        <f>73841000/4</f>
        <v>18460250</v>
      </c>
      <c r="AH3" s="72"/>
      <c r="AI3" s="788">
        <v>18460250</v>
      </c>
      <c r="AJ3" s="72"/>
      <c r="AK3" s="788">
        <v>18460250</v>
      </c>
      <c r="AL3" s="72"/>
      <c r="AM3" s="788">
        <v>18460250</v>
      </c>
      <c r="AN3" s="72"/>
    </row>
    <row r="4" spans="1:40" ht="105.75" customHeight="1" x14ac:dyDescent="0.25">
      <c r="A4" s="728" t="s">
        <v>69</v>
      </c>
      <c r="B4" s="702" t="s">
        <v>345</v>
      </c>
      <c r="C4" s="702" t="s">
        <v>311</v>
      </c>
      <c r="D4" s="702">
        <v>29702902</v>
      </c>
      <c r="E4" s="702" t="s">
        <v>346</v>
      </c>
      <c r="F4" s="702">
        <v>577</v>
      </c>
      <c r="G4" s="702" t="s">
        <v>312</v>
      </c>
      <c r="H4" s="702">
        <v>29702902</v>
      </c>
      <c r="I4" s="702" t="s">
        <v>347</v>
      </c>
      <c r="J4" s="48" t="s">
        <v>80</v>
      </c>
      <c r="K4" s="49">
        <v>80161500</v>
      </c>
      <c r="L4" s="910" t="s">
        <v>596</v>
      </c>
      <c r="M4" s="711" t="s">
        <v>60</v>
      </c>
      <c r="N4" s="711" t="s">
        <v>349</v>
      </c>
      <c r="O4" s="716" t="s">
        <v>173</v>
      </c>
      <c r="P4" s="716" t="s">
        <v>87</v>
      </c>
      <c r="Q4" s="734">
        <v>40000000</v>
      </c>
      <c r="R4" s="734">
        <v>40000000</v>
      </c>
      <c r="S4" s="703" t="s">
        <v>76</v>
      </c>
      <c r="T4" s="703" t="s">
        <v>77</v>
      </c>
      <c r="U4" s="703" t="s">
        <v>350</v>
      </c>
      <c r="V4" s="780"/>
      <c r="W4" s="1068"/>
      <c r="X4" s="1062"/>
      <c r="Y4" s="1071"/>
      <c r="Z4" s="716"/>
      <c r="AA4" s="716"/>
      <c r="AB4" s="908"/>
      <c r="AC4" s="703"/>
      <c r="AD4" s="717"/>
      <c r="AE4" s="717"/>
      <c r="AF4" s="717"/>
      <c r="AG4" s="717"/>
      <c r="AH4" s="717"/>
      <c r="AI4" s="717"/>
      <c r="AJ4" s="734">
        <v>20000000</v>
      </c>
      <c r="AK4" s="717"/>
      <c r="AL4" s="717">
        <v>20000000</v>
      </c>
      <c r="AM4" s="717"/>
      <c r="AN4" s="703"/>
    </row>
    <row r="5" spans="1:40" ht="120" x14ac:dyDescent="0.25">
      <c r="A5" s="728" t="s">
        <v>69</v>
      </c>
      <c r="B5" s="702" t="s">
        <v>345</v>
      </c>
      <c r="C5" s="702" t="s">
        <v>311</v>
      </c>
      <c r="D5" s="702">
        <v>29702902</v>
      </c>
      <c r="E5" s="702" t="s">
        <v>346</v>
      </c>
      <c r="F5" s="702">
        <v>577</v>
      </c>
      <c r="G5" s="702" t="s">
        <v>312</v>
      </c>
      <c r="H5" s="702">
        <v>29702902</v>
      </c>
      <c r="I5" s="702" t="s">
        <v>347</v>
      </c>
      <c r="J5" s="48" t="s">
        <v>80</v>
      </c>
      <c r="K5" s="49">
        <v>80161500</v>
      </c>
      <c r="L5" s="910" t="s">
        <v>594</v>
      </c>
      <c r="M5" s="711" t="s">
        <v>60</v>
      </c>
      <c r="N5" s="711" t="s">
        <v>349</v>
      </c>
      <c r="O5" s="716" t="s">
        <v>354</v>
      </c>
      <c r="P5" s="716" t="s">
        <v>87</v>
      </c>
      <c r="Q5" s="734">
        <v>180000000</v>
      </c>
      <c r="R5" s="734">
        <v>180000000</v>
      </c>
      <c r="S5" s="703" t="s">
        <v>76</v>
      </c>
      <c r="T5" s="703" t="s">
        <v>77</v>
      </c>
      <c r="U5" s="703" t="s">
        <v>350</v>
      </c>
      <c r="V5" s="780"/>
      <c r="W5" s="1068"/>
      <c r="X5" s="1062"/>
      <c r="Y5" s="1071"/>
      <c r="Z5" s="716"/>
      <c r="AA5" s="716"/>
      <c r="AB5" s="908"/>
      <c r="AC5" s="703"/>
      <c r="AD5" s="717"/>
      <c r="AE5" s="717"/>
      <c r="AF5" s="717">
        <f>180000000/9</f>
        <v>20000000</v>
      </c>
      <c r="AG5" s="717">
        <f t="shared" ref="AG5:AN5" si="0">180000000/9</f>
        <v>20000000</v>
      </c>
      <c r="AH5" s="717">
        <f t="shared" si="0"/>
        <v>20000000</v>
      </c>
      <c r="AI5" s="717">
        <f t="shared" si="0"/>
        <v>20000000</v>
      </c>
      <c r="AJ5" s="734">
        <f t="shared" si="0"/>
        <v>20000000</v>
      </c>
      <c r="AK5" s="717">
        <f t="shared" si="0"/>
        <v>20000000</v>
      </c>
      <c r="AL5" s="717">
        <f t="shared" si="0"/>
        <v>20000000</v>
      </c>
      <c r="AM5" s="717">
        <f t="shared" si="0"/>
        <v>20000000</v>
      </c>
      <c r="AN5" s="717">
        <f t="shared" si="0"/>
        <v>20000000</v>
      </c>
    </row>
    <row r="6" spans="1:40" ht="90" x14ac:dyDescent="0.25">
      <c r="A6" s="728" t="s">
        <v>69</v>
      </c>
      <c r="B6" s="702" t="s">
        <v>345</v>
      </c>
      <c r="C6" s="702" t="s">
        <v>311</v>
      </c>
      <c r="D6" s="702">
        <v>29702902</v>
      </c>
      <c r="E6" s="702" t="s">
        <v>346</v>
      </c>
      <c r="F6" s="702">
        <v>577</v>
      </c>
      <c r="G6" s="702" t="s">
        <v>312</v>
      </c>
      <c r="H6" s="702">
        <v>29702902</v>
      </c>
      <c r="I6" s="702" t="s">
        <v>347</v>
      </c>
      <c r="J6" s="48" t="s">
        <v>80</v>
      </c>
      <c r="K6" s="49">
        <v>80161500</v>
      </c>
      <c r="L6" s="1095" t="s">
        <v>745</v>
      </c>
      <c r="M6" s="1101" t="s">
        <v>66</v>
      </c>
      <c r="N6" s="1101" t="s">
        <v>746</v>
      </c>
      <c r="O6" s="1058" t="s">
        <v>74</v>
      </c>
      <c r="P6" s="716" t="s">
        <v>87</v>
      </c>
      <c r="Q6" s="1021">
        <v>11484667</v>
      </c>
      <c r="R6" s="1021">
        <v>11484667</v>
      </c>
      <c r="S6" s="703" t="s">
        <v>76</v>
      </c>
      <c r="T6" s="703" t="s">
        <v>77</v>
      </c>
      <c r="U6" s="703" t="s">
        <v>350</v>
      </c>
      <c r="V6" s="1008"/>
      <c r="W6" s="1068"/>
      <c r="X6" s="1062"/>
      <c r="Y6" s="1071"/>
      <c r="Z6" s="1058"/>
      <c r="AA6" s="1058"/>
      <c r="AB6" s="1013"/>
      <c r="AC6" s="1007"/>
      <c r="AD6" s="1009"/>
      <c r="AE6" s="1009"/>
      <c r="AF6" s="1009"/>
      <c r="AG6" s="1009"/>
      <c r="AH6" s="1009"/>
      <c r="AI6" s="1009"/>
      <c r="AJ6" s="1021"/>
      <c r="AK6" s="1009"/>
      <c r="AL6" s="1009"/>
      <c r="AM6" s="1009">
        <v>4922000</v>
      </c>
      <c r="AN6" s="1009">
        <v>6562667</v>
      </c>
    </row>
    <row r="7" spans="1:40" ht="63.75" x14ac:dyDescent="0.25">
      <c r="A7" s="728" t="s">
        <v>69</v>
      </c>
      <c r="B7" s="702" t="s">
        <v>345</v>
      </c>
      <c r="C7" s="702" t="s">
        <v>311</v>
      </c>
      <c r="D7" s="702">
        <v>29702902</v>
      </c>
      <c r="E7" s="702" t="s">
        <v>346</v>
      </c>
      <c r="F7" s="702">
        <v>577</v>
      </c>
      <c r="G7" s="702" t="s">
        <v>312</v>
      </c>
      <c r="H7" s="702">
        <v>29702902</v>
      </c>
      <c r="I7" s="702" t="s">
        <v>347</v>
      </c>
      <c r="J7" s="48" t="s">
        <v>80</v>
      </c>
      <c r="K7" s="49">
        <v>80161500</v>
      </c>
      <c r="L7" s="1095" t="s">
        <v>747</v>
      </c>
      <c r="M7" s="1101" t="s">
        <v>66</v>
      </c>
      <c r="N7" s="1101" t="s">
        <v>746</v>
      </c>
      <c r="O7" s="1058" t="s">
        <v>74</v>
      </c>
      <c r="P7" s="716" t="s">
        <v>87</v>
      </c>
      <c r="Q7" s="1021">
        <v>11484667</v>
      </c>
      <c r="R7" s="1021">
        <v>11484667</v>
      </c>
      <c r="S7" s="703" t="s">
        <v>76</v>
      </c>
      <c r="T7" s="703" t="s">
        <v>77</v>
      </c>
      <c r="U7" s="703" t="s">
        <v>350</v>
      </c>
      <c r="V7" s="1008"/>
      <c r="W7" s="1068"/>
      <c r="X7" s="1062"/>
      <c r="Y7" s="1071"/>
      <c r="Z7" s="1058"/>
      <c r="AA7" s="1058"/>
      <c r="AB7" s="1013"/>
      <c r="AC7" s="1007"/>
      <c r="AD7" s="1009"/>
      <c r="AE7" s="1009"/>
      <c r="AF7" s="1009"/>
      <c r="AG7" s="1009"/>
      <c r="AH7" s="1009"/>
      <c r="AI7" s="1009"/>
      <c r="AJ7" s="1021"/>
      <c r="AK7" s="1009"/>
      <c r="AL7" s="1009"/>
      <c r="AM7" s="1009">
        <v>4922000</v>
      </c>
      <c r="AN7" s="1009">
        <v>6562667</v>
      </c>
    </row>
    <row r="8" spans="1:40" ht="75" x14ac:dyDescent="0.25">
      <c r="A8" s="728" t="s">
        <v>69</v>
      </c>
      <c r="B8" s="702" t="s">
        <v>345</v>
      </c>
      <c r="C8" s="702" t="s">
        <v>311</v>
      </c>
      <c r="D8" s="702">
        <v>29702902</v>
      </c>
      <c r="E8" s="702" t="s">
        <v>346</v>
      </c>
      <c r="F8" s="702">
        <v>577</v>
      </c>
      <c r="G8" s="702" t="s">
        <v>312</v>
      </c>
      <c r="H8" s="702">
        <v>29702902</v>
      </c>
      <c r="I8" s="702" t="s">
        <v>347</v>
      </c>
      <c r="J8" s="48" t="s">
        <v>80</v>
      </c>
      <c r="K8" s="49">
        <v>80161500</v>
      </c>
      <c r="L8" s="1095" t="s">
        <v>748</v>
      </c>
      <c r="M8" s="1101" t="s">
        <v>66</v>
      </c>
      <c r="N8" s="1101" t="s">
        <v>746</v>
      </c>
      <c r="O8" s="1058" t="s">
        <v>74</v>
      </c>
      <c r="P8" s="716" t="s">
        <v>87</v>
      </c>
      <c r="Q8" s="1021">
        <v>18181333</v>
      </c>
      <c r="R8" s="1021">
        <v>18181333</v>
      </c>
      <c r="S8" s="703" t="s">
        <v>76</v>
      </c>
      <c r="T8" s="703" t="s">
        <v>77</v>
      </c>
      <c r="U8" s="703" t="s">
        <v>350</v>
      </c>
      <c r="V8" s="1008"/>
      <c r="W8" s="1068"/>
      <c r="X8" s="1062"/>
      <c r="Y8" s="1071"/>
      <c r="Z8" s="1058"/>
      <c r="AA8" s="1058"/>
      <c r="AB8" s="1013"/>
      <c r="AC8" s="1007"/>
      <c r="AD8" s="1009"/>
      <c r="AE8" s="1009"/>
      <c r="AF8" s="1009"/>
      <c r="AG8" s="1009"/>
      <c r="AH8" s="1009"/>
      <c r="AI8" s="1009"/>
      <c r="AJ8" s="1021"/>
      <c r="AK8" s="1009"/>
      <c r="AL8" s="1009"/>
      <c r="AM8" s="1009">
        <v>7792000</v>
      </c>
      <c r="AN8" s="1009">
        <v>10389333</v>
      </c>
    </row>
    <row r="9" spans="1:40" ht="75" x14ac:dyDescent="0.25">
      <c r="A9" s="728" t="s">
        <v>69</v>
      </c>
      <c r="B9" s="702" t="s">
        <v>345</v>
      </c>
      <c r="C9" s="702" t="s">
        <v>311</v>
      </c>
      <c r="D9" s="702">
        <v>29702902</v>
      </c>
      <c r="E9" s="702" t="s">
        <v>346</v>
      </c>
      <c r="F9" s="702">
        <v>577</v>
      </c>
      <c r="G9" s="702" t="s">
        <v>312</v>
      </c>
      <c r="H9" s="702">
        <v>29702902</v>
      </c>
      <c r="I9" s="702" t="s">
        <v>347</v>
      </c>
      <c r="J9" s="48" t="s">
        <v>80</v>
      </c>
      <c r="K9" s="49">
        <v>80161500</v>
      </c>
      <c r="L9" s="1095" t="s">
        <v>749</v>
      </c>
      <c r="M9" s="1101" t="s">
        <v>66</v>
      </c>
      <c r="N9" s="1101" t="s">
        <v>746</v>
      </c>
      <c r="O9" s="1058" t="s">
        <v>74</v>
      </c>
      <c r="P9" s="716" t="s">
        <v>87</v>
      </c>
      <c r="Q9" s="1021">
        <v>11484667</v>
      </c>
      <c r="R9" s="1021">
        <v>11484667</v>
      </c>
      <c r="S9" s="703" t="s">
        <v>76</v>
      </c>
      <c r="T9" s="703" t="s">
        <v>77</v>
      </c>
      <c r="U9" s="703" t="s">
        <v>350</v>
      </c>
      <c r="V9" s="1008"/>
      <c r="W9" s="1068"/>
      <c r="X9" s="1062"/>
      <c r="Y9" s="1071"/>
      <c r="Z9" s="1058"/>
      <c r="AA9" s="1058"/>
      <c r="AB9" s="1013"/>
      <c r="AC9" s="1007"/>
      <c r="AD9" s="1009"/>
      <c r="AE9" s="1009"/>
      <c r="AF9" s="1009"/>
      <c r="AG9" s="1009"/>
      <c r="AH9" s="1009"/>
      <c r="AI9" s="1009"/>
      <c r="AJ9" s="1021"/>
      <c r="AK9" s="1009"/>
      <c r="AL9" s="1009"/>
      <c r="AM9" s="1009">
        <v>4922000</v>
      </c>
      <c r="AN9" s="1009">
        <v>6562667</v>
      </c>
    </row>
    <row r="10" spans="1:40" ht="105" x14ac:dyDescent="0.25">
      <c r="A10" s="728" t="s">
        <v>69</v>
      </c>
      <c r="B10" s="702" t="s">
        <v>345</v>
      </c>
      <c r="C10" s="702" t="s">
        <v>311</v>
      </c>
      <c r="D10" s="702">
        <v>29702902</v>
      </c>
      <c r="E10" s="702" t="s">
        <v>346</v>
      </c>
      <c r="F10" s="702">
        <v>577</v>
      </c>
      <c r="G10" s="702" t="s">
        <v>312</v>
      </c>
      <c r="H10" s="702">
        <v>29702902</v>
      </c>
      <c r="I10" s="702" t="s">
        <v>347</v>
      </c>
      <c r="J10" s="48" t="s">
        <v>80</v>
      </c>
      <c r="K10" s="49">
        <v>80161500</v>
      </c>
      <c r="L10" s="1095" t="s">
        <v>750</v>
      </c>
      <c r="M10" s="1101" t="s">
        <v>66</v>
      </c>
      <c r="N10" s="1101" t="s">
        <v>746</v>
      </c>
      <c r="O10" s="1058" t="s">
        <v>74</v>
      </c>
      <c r="P10" s="716" t="s">
        <v>87</v>
      </c>
      <c r="Q10" s="1021">
        <v>5742333</v>
      </c>
      <c r="R10" s="1021">
        <v>5742333</v>
      </c>
      <c r="S10" s="703" t="s">
        <v>76</v>
      </c>
      <c r="T10" s="703" t="s">
        <v>77</v>
      </c>
      <c r="U10" s="703" t="s">
        <v>350</v>
      </c>
      <c r="V10" s="1008"/>
      <c r="W10" s="1068"/>
      <c r="X10" s="1062"/>
      <c r="Y10" s="1071"/>
      <c r="Z10" s="1058"/>
      <c r="AA10" s="1058"/>
      <c r="AB10" s="1013"/>
      <c r="AC10" s="1007"/>
      <c r="AD10" s="1009"/>
      <c r="AE10" s="1009"/>
      <c r="AF10" s="1009"/>
      <c r="AG10" s="1009"/>
      <c r="AH10" s="1009"/>
      <c r="AI10" s="1009"/>
      <c r="AJ10" s="1021"/>
      <c r="AK10" s="1009"/>
      <c r="AL10" s="1009"/>
      <c r="AM10" s="1009">
        <v>2461000</v>
      </c>
      <c r="AN10" s="1009">
        <v>3281333</v>
      </c>
    </row>
    <row r="11" spans="1:40" ht="63.75" x14ac:dyDescent="0.25">
      <c r="A11" s="728" t="s">
        <v>69</v>
      </c>
      <c r="B11" s="702" t="s">
        <v>345</v>
      </c>
      <c r="C11" s="702" t="s">
        <v>311</v>
      </c>
      <c r="D11" s="702">
        <v>29702902</v>
      </c>
      <c r="E11" s="702" t="s">
        <v>346</v>
      </c>
      <c r="F11" s="702">
        <v>577</v>
      </c>
      <c r="G11" s="702" t="s">
        <v>312</v>
      </c>
      <c r="H11" s="702">
        <v>29702902</v>
      </c>
      <c r="I11" s="702" t="s">
        <v>347</v>
      </c>
      <c r="J11" s="48" t="s">
        <v>80</v>
      </c>
      <c r="K11" s="49">
        <v>80161500</v>
      </c>
      <c r="L11" s="1095" t="s">
        <v>747</v>
      </c>
      <c r="M11" s="1101" t="s">
        <v>66</v>
      </c>
      <c r="N11" s="1101" t="s">
        <v>746</v>
      </c>
      <c r="O11" s="1058" t="s">
        <v>74</v>
      </c>
      <c r="P11" s="716" t="s">
        <v>87</v>
      </c>
      <c r="Q11" s="1021">
        <v>11484667</v>
      </c>
      <c r="R11" s="1021">
        <v>11484667</v>
      </c>
      <c r="S11" s="703" t="s">
        <v>76</v>
      </c>
      <c r="T11" s="703" t="s">
        <v>77</v>
      </c>
      <c r="U11" s="703" t="s">
        <v>350</v>
      </c>
      <c r="V11" s="1008"/>
      <c r="W11" s="1068"/>
      <c r="X11" s="1062"/>
      <c r="Y11" s="1071"/>
      <c r="Z11" s="1058"/>
      <c r="AA11" s="1058"/>
      <c r="AB11" s="1013"/>
      <c r="AC11" s="1007"/>
      <c r="AD11" s="1009"/>
      <c r="AE11" s="1009"/>
      <c r="AF11" s="1009"/>
      <c r="AG11" s="1009"/>
      <c r="AH11" s="1009"/>
      <c r="AI11" s="1009"/>
      <c r="AJ11" s="1021"/>
      <c r="AK11" s="1009"/>
      <c r="AL11" s="1009"/>
      <c r="AM11" s="1009">
        <v>4922000</v>
      </c>
      <c r="AN11" s="1009">
        <v>6562667</v>
      </c>
    </row>
    <row r="12" spans="1:40" ht="105" x14ac:dyDescent="0.25">
      <c r="A12" s="728" t="s">
        <v>69</v>
      </c>
      <c r="B12" s="702" t="s">
        <v>345</v>
      </c>
      <c r="C12" s="702" t="s">
        <v>311</v>
      </c>
      <c r="D12" s="702">
        <v>29702902</v>
      </c>
      <c r="E12" s="702" t="s">
        <v>346</v>
      </c>
      <c r="F12" s="702">
        <v>577</v>
      </c>
      <c r="G12" s="702" t="s">
        <v>312</v>
      </c>
      <c r="H12" s="702">
        <v>29702902</v>
      </c>
      <c r="I12" s="702" t="s">
        <v>347</v>
      </c>
      <c r="J12" s="48" t="s">
        <v>80</v>
      </c>
      <c r="K12" s="49">
        <v>80161500</v>
      </c>
      <c r="L12" s="911" t="s">
        <v>750</v>
      </c>
      <c r="M12" s="1101" t="s">
        <v>66</v>
      </c>
      <c r="N12" s="1101" t="s">
        <v>746</v>
      </c>
      <c r="O12" s="1058" t="s">
        <v>74</v>
      </c>
      <c r="P12" s="716" t="s">
        <v>87</v>
      </c>
      <c r="Q12" s="1021">
        <v>5742333</v>
      </c>
      <c r="R12" s="1021">
        <v>5742333</v>
      </c>
      <c r="S12" s="703" t="s">
        <v>76</v>
      </c>
      <c r="T12" s="703" t="s">
        <v>77</v>
      </c>
      <c r="U12" s="703" t="s">
        <v>350</v>
      </c>
      <c r="V12" s="780"/>
      <c r="W12" s="1068"/>
      <c r="X12" s="1062"/>
      <c r="Y12" s="1071"/>
      <c r="Z12" s="716"/>
      <c r="AA12" s="716"/>
      <c r="AB12" s="908"/>
      <c r="AC12" s="703"/>
      <c r="AD12" s="717"/>
      <c r="AE12" s="717"/>
      <c r="AF12" s="705"/>
      <c r="AG12" s="705"/>
      <c r="AH12" s="705"/>
      <c r="AI12" s="705"/>
      <c r="AJ12" s="859"/>
      <c r="AK12" s="705"/>
      <c r="AL12" s="705"/>
      <c r="AM12" s="1009">
        <v>2461000</v>
      </c>
      <c r="AN12" s="1009">
        <v>3281333</v>
      </c>
    </row>
    <row r="13" spans="1:40" ht="120" x14ac:dyDescent="0.25">
      <c r="A13" s="728" t="s">
        <v>69</v>
      </c>
      <c r="B13" s="702" t="s">
        <v>356</v>
      </c>
      <c r="C13" s="702" t="s">
        <v>311</v>
      </c>
      <c r="D13" s="702">
        <v>29702901</v>
      </c>
      <c r="E13" s="702" t="s">
        <v>346</v>
      </c>
      <c r="F13" s="702">
        <v>576</v>
      </c>
      <c r="G13" s="702" t="s">
        <v>312</v>
      </c>
      <c r="H13" s="702">
        <v>29702901</v>
      </c>
      <c r="I13" s="702" t="s">
        <v>347</v>
      </c>
      <c r="J13" s="48" t="s">
        <v>80</v>
      </c>
      <c r="K13" s="49">
        <v>80161500</v>
      </c>
      <c r="L13" s="911" t="s">
        <v>598</v>
      </c>
      <c r="M13" s="711" t="s">
        <v>60</v>
      </c>
      <c r="N13" s="711" t="s">
        <v>349</v>
      </c>
      <c r="O13" s="711" t="s">
        <v>354</v>
      </c>
      <c r="P13" s="716" t="s">
        <v>87</v>
      </c>
      <c r="Q13" s="734">
        <v>120000000</v>
      </c>
      <c r="R13" s="734">
        <v>120000000</v>
      </c>
      <c r="S13" s="703" t="s">
        <v>76</v>
      </c>
      <c r="T13" s="703" t="s">
        <v>77</v>
      </c>
      <c r="U13" s="703" t="s">
        <v>350</v>
      </c>
      <c r="V13" s="780"/>
      <c r="W13" s="1068"/>
      <c r="X13" s="1062"/>
      <c r="Y13" s="1071"/>
      <c r="Z13" s="716"/>
      <c r="AA13" s="716"/>
      <c r="AB13" s="908"/>
      <c r="AC13" s="703"/>
      <c r="AD13" s="717"/>
      <c r="AE13" s="717"/>
      <c r="AF13" s="717"/>
      <c r="AG13" s="717">
        <f>120000000/8</f>
        <v>15000000</v>
      </c>
      <c r="AH13" s="717">
        <f t="shared" ref="AH13:AN16" si="1">120000000/8</f>
        <v>15000000</v>
      </c>
      <c r="AI13" s="717">
        <f t="shared" si="1"/>
        <v>15000000</v>
      </c>
      <c r="AJ13" s="734">
        <f t="shared" si="1"/>
        <v>15000000</v>
      </c>
      <c r="AK13" s="717">
        <f t="shared" si="1"/>
        <v>15000000</v>
      </c>
      <c r="AL13" s="717">
        <f t="shared" si="1"/>
        <v>15000000</v>
      </c>
      <c r="AM13" s="717">
        <f t="shared" si="1"/>
        <v>15000000</v>
      </c>
      <c r="AN13" s="717">
        <f t="shared" si="1"/>
        <v>15000000</v>
      </c>
    </row>
    <row r="14" spans="1:40" ht="75" x14ac:dyDescent="0.25">
      <c r="A14" s="728" t="s">
        <v>69</v>
      </c>
      <c r="B14" s="702" t="s">
        <v>356</v>
      </c>
      <c r="C14" s="702" t="s">
        <v>311</v>
      </c>
      <c r="D14" s="702">
        <v>29702901</v>
      </c>
      <c r="E14" s="702" t="s">
        <v>346</v>
      </c>
      <c r="F14" s="702">
        <v>576</v>
      </c>
      <c r="G14" s="702" t="s">
        <v>312</v>
      </c>
      <c r="H14" s="702">
        <v>29702901</v>
      </c>
      <c r="I14" s="702" t="s">
        <v>347</v>
      </c>
      <c r="J14" s="48" t="s">
        <v>80</v>
      </c>
      <c r="K14" s="49">
        <v>80161500</v>
      </c>
      <c r="L14" s="911" t="s">
        <v>597</v>
      </c>
      <c r="M14" s="711" t="s">
        <v>60</v>
      </c>
      <c r="N14" s="711" t="s">
        <v>349</v>
      </c>
      <c r="O14" s="711" t="s">
        <v>354</v>
      </c>
      <c r="P14" s="716" t="s">
        <v>87</v>
      </c>
      <c r="Q14" s="734">
        <v>180000000</v>
      </c>
      <c r="R14" s="734">
        <v>180000000</v>
      </c>
      <c r="S14" s="703" t="s">
        <v>76</v>
      </c>
      <c r="T14" s="703" t="s">
        <v>77</v>
      </c>
      <c r="U14" s="703" t="s">
        <v>350</v>
      </c>
      <c r="V14" s="780"/>
      <c r="W14" s="1068"/>
      <c r="X14" s="1062"/>
      <c r="Y14" s="1071"/>
      <c r="Z14" s="716"/>
      <c r="AA14" s="716"/>
      <c r="AB14" s="908"/>
      <c r="AC14" s="703"/>
      <c r="AD14" s="717"/>
      <c r="AE14" s="703"/>
      <c r="AF14" s="717"/>
      <c r="AG14" s="717">
        <f>180000000/8</f>
        <v>22500000</v>
      </c>
      <c r="AH14" s="717">
        <f t="shared" ref="AH14:AN14" si="2">180000000/8</f>
        <v>22500000</v>
      </c>
      <c r="AI14" s="717">
        <f t="shared" si="2"/>
        <v>22500000</v>
      </c>
      <c r="AJ14" s="734">
        <f t="shared" si="2"/>
        <v>22500000</v>
      </c>
      <c r="AK14" s="717">
        <f t="shared" si="2"/>
        <v>22500000</v>
      </c>
      <c r="AL14" s="717">
        <f t="shared" si="2"/>
        <v>22500000</v>
      </c>
      <c r="AM14" s="717">
        <f t="shared" si="2"/>
        <v>22500000</v>
      </c>
      <c r="AN14" s="717">
        <f t="shared" si="2"/>
        <v>22500000</v>
      </c>
    </row>
    <row r="15" spans="1:40" ht="105" x14ac:dyDescent="0.25">
      <c r="A15" s="728" t="s">
        <v>69</v>
      </c>
      <c r="B15" s="702" t="s">
        <v>356</v>
      </c>
      <c r="C15" s="702" t="s">
        <v>311</v>
      </c>
      <c r="D15" s="702">
        <v>29702901</v>
      </c>
      <c r="E15" s="702" t="s">
        <v>346</v>
      </c>
      <c r="F15" s="702">
        <v>576</v>
      </c>
      <c r="G15" s="702" t="s">
        <v>312</v>
      </c>
      <c r="H15" s="702">
        <v>29702901</v>
      </c>
      <c r="I15" s="702" t="s">
        <v>347</v>
      </c>
      <c r="J15" s="992" t="s">
        <v>655</v>
      </c>
      <c r="K15" s="993">
        <v>78131602</v>
      </c>
      <c r="L15" s="1013" t="s">
        <v>752</v>
      </c>
      <c r="M15" s="1101" t="s">
        <v>66</v>
      </c>
      <c r="N15" s="1101" t="s">
        <v>94</v>
      </c>
      <c r="O15" s="1101" t="s">
        <v>74</v>
      </c>
      <c r="P15" s="716" t="s">
        <v>87</v>
      </c>
      <c r="Q15" s="1021">
        <v>300000000</v>
      </c>
      <c r="R15" s="1021">
        <v>300000000</v>
      </c>
      <c r="S15" s="1002" t="s">
        <v>410</v>
      </c>
      <c r="T15" s="1002" t="s">
        <v>709</v>
      </c>
      <c r="U15" s="703" t="s">
        <v>350</v>
      </c>
      <c r="V15" s="1008"/>
      <c r="W15" s="1068"/>
      <c r="X15" s="1062"/>
      <c r="Y15" s="1071"/>
      <c r="Z15" s="1058"/>
      <c r="AA15" s="1058"/>
      <c r="AB15" s="1013"/>
      <c r="AC15" s="1007"/>
      <c r="AD15" s="1009"/>
      <c r="AE15" s="1007"/>
      <c r="AF15" s="1009"/>
      <c r="AG15" s="1009"/>
      <c r="AH15" s="1009"/>
      <c r="AI15" s="1009"/>
      <c r="AJ15" s="1021"/>
      <c r="AK15" s="1009"/>
      <c r="AL15" s="1009"/>
      <c r="AM15" s="1009">
        <v>75000000</v>
      </c>
      <c r="AN15" s="1009">
        <v>225000000</v>
      </c>
    </row>
    <row r="16" spans="1:40" ht="75" x14ac:dyDescent="0.25">
      <c r="A16" s="728" t="s">
        <v>69</v>
      </c>
      <c r="B16" s="702" t="s">
        <v>356</v>
      </c>
      <c r="C16" s="702" t="s">
        <v>311</v>
      </c>
      <c r="D16" s="702">
        <v>29702901</v>
      </c>
      <c r="E16" s="702" t="s">
        <v>346</v>
      </c>
      <c r="F16" s="702">
        <v>576</v>
      </c>
      <c r="G16" s="702" t="s">
        <v>312</v>
      </c>
      <c r="H16" s="702">
        <v>29702901</v>
      </c>
      <c r="I16" s="260" t="s">
        <v>347</v>
      </c>
      <c r="J16" s="48" t="s">
        <v>80</v>
      </c>
      <c r="K16" s="49">
        <v>80161500</v>
      </c>
      <c r="L16" s="60" t="s">
        <v>605</v>
      </c>
      <c r="M16" s="780" t="s">
        <v>60</v>
      </c>
      <c r="N16" s="780" t="s">
        <v>349</v>
      </c>
      <c r="O16" s="780" t="s">
        <v>354</v>
      </c>
      <c r="P16" s="1053" t="s">
        <v>87</v>
      </c>
      <c r="Q16" s="734">
        <v>120000000</v>
      </c>
      <c r="R16" s="734">
        <v>120000000</v>
      </c>
      <c r="S16" s="988" t="s">
        <v>76</v>
      </c>
      <c r="T16" s="988" t="s">
        <v>77</v>
      </c>
      <c r="U16" s="988" t="s">
        <v>350</v>
      </c>
      <c r="V16" s="780"/>
      <c r="W16" s="1068"/>
      <c r="X16" s="1062"/>
      <c r="Y16" s="1071"/>
      <c r="Z16" s="716"/>
      <c r="AA16" s="716"/>
      <c r="AB16" s="908"/>
      <c r="AC16" s="703"/>
      <c r="AD16" s="717"/>
      <c r="AE16" s="703"/>
      <c r="AF16" s="717"/>
      <c r="AG16" s="717">
        <f>120000000/8</f>
        <v>15000000</v>
      </c>
      <c r="AH16" s="717">
        <f t="shared" si="1"/>
        <v>15000000</v>
      </c>
      <c r="AI16" s="717">
        <f t="shared" si="1"/>
        <v>15000000</v>
      </c>
      <c r="AJ16" s="734">
        <f t="shared" si="1"/>
        <v>15000000</v>
      </c>
      <c r="AK16" s="717">
        <f t="shared" si="1"/>
        <v>15000000</v>
      </c>
      <c r="AL16" s="717">
        <f t="shared" si="1"/>
        <v>15000000</v>
      </c>
      <c r="AM16" s="717">
        <f t="shared" si="1"/>
        <v>15000000</v>
      </c>
      <c r="AN16" s="717">
        <f t="shared" si="1"/>
        <v>15000000</v>
      </c>
    </row>
    <row r="17" spans="1:40" ht="63.75" x14ac:dyDescent="0.25">
      <c r="A17" s="1010" t="s">
        <v>69</v>
      </c>
      <c r="B17" s="702" t="s">
        <v>356</v>
      </c>
      <c r="C17" s="702" t="s">
        <v>311</v>
      </c>
      <c r="D17" s="702">
        <v>29702901</v>
      </c>
      <c r="E17" s="702" t="s">
        <v>649</v>
      </c>
      <c r="F17" s="702">
        <v>576</v>
      </c>
      <c r="G17" s="702" t="s">
        <v>312</v>
      </c>
      <c r="H17" s="702">
        <v>29702901</v>
      </c>
      <c r="I17" s="260" t="s">
        <v>347</v>
      </c>
      <c r="J17" s="1003"/>
      <c r="K17" s="1004"/>
      <c r="L17" s="1096" t="s">
        <v>650</v>
      </c>
      <c r="M17" s="1097"/>
      <c r="N17" s="1097"/>
      <c r="O17" s="1097"/>
      <c r="P17" s="1098" t="s">
        <v>652</v>
      </c>
      <c r="Q17" s="1099">
        <v>105000000</v>
      </c>
      <c r="R17" s="1099">
        <v>105000000</v>
      </c>
      <c r="S17" s="878" t="s">
        <v>76</v>
      </c>
      <c r="T17" s="878" t="s">
        <v>77</v>
      </c>
      <c r="U17" s="878" t="s">
        <v>350</v>
      </c>
      <c r="V17" s="1001"/>
      <c r="W17" s="1068"/>
      <c r="X17" s="1062"/>
      <c r="Y17" s="1071"/>
      <c r="Z17" s="998"/>
      <c r="AA17" s="998"/>
      <c r="AB17" s="911"/>
      <c r="AC17" s="997"/>
      <c r="AD17" s="999"/>
      <c r="AE17" s="989"/>
      <c r="AF17" s="999"/>
      <c r="AG17" s="999"/>
      <c r="AH17" s="999"/>
      <c r="AI17" s="999"/>
      <c r="AJ17" s="1000"/>
      <c r="AK17" s="999"/>
      <c r="AL17" s="999"/>
      <c r="AM17" s="999"/>
      <c r="AN17" s="999"/>
    </row>
    <row r="18" spans="1:40" ht="75" x14ac:dyDescent="0.25">
      <c r="A18" s="1010" t="s">
        <v>69</v>
      </c>
      <c r="B18" s="702" t="s">
        <v>356</v>
      </c>
      <c r="C18" s="702" t="s">
        <v>311</v>
      </c>
      <c r="D18" s="702">
        <v>29702901</v>
      </c>
      <c r="E18" s="702" t="s">
        <v>657</v>
      </c>
      <c r="F18" s="702">
        <v>576</v>
      </c>
      <c r="G18" s="702" t="s">
        <v>312</v>
      </c>
      <c r="H18" s="702">
        <v>29702901</v>
      </c>
      <c r="I18" s="260" t="s">
        <v>347</v>
      </c>
      <c r="J18" s="992" t="s">
        <v>655</v>
      </c>
      <c r="K18" s="993">
        <v>78131602</v>
      </c>
      <c r="L18" s="1083" t="s">
        <v>658</v>
      </c>
      <c r="M18" s="1008" t="s">
        <v>62</v>
      </c>
      <c r="N18" s="1008" t="s">
        <v>339</v>
      </c>
      <c r="O18" s="1008" t="s">
        <v>74</v>
      </c>
      <c r="P18" s="1054" t="s">
        <v>656</v>
      </c>
      <c r="Q18" s="1021">
        <v>150000000</v>
      </c>
      <c r="R18" s="1021">
        <v>150000000</v>
      </c>
      <c r="S18" s="1002" t="s">
        <v>410</v>
      </c>
      <c r="T18" s="1002" t="s">
        <v>709</v>
      </c>
      <c r="U18" s="988" t="s">
        <v>350</v>
      </c>
      <c r="V18" s="1008"/>
      <c r="W18" s="1068"/>
      <c r="X18" s="1062"/>
      <c r="Y18" s="1071"/>
      <c r="Z18" s="1058"/>
      <c r="AA18" s="1058"/>
      <c r="AB18" s="1013"/>
      <c r="AC18" s="1007"/>
      <c r="AD18" s="1009"/>
      <c r="AE18" s="989"/>
      <c r="AF18" s="1009"/>
      <c r="AG18" s="1009"/>
      <c r="AH18" s="1009"/>
      <c r="AI18" s="1009"/>
      <c r="AJ18" s="1021"/>
      <c r="AK18" s="1009"/>
      <c r="AL18" s="1009"/>
      <c r="AM18" s="1009">
        <v>75000000</v>
      </c>
      <c r="AN18" s="1009">
        <v>75000000</v>
      </c>
    </row>
  </sheetData>
  <customSheetViews>
    <customSheetView guid="{B8F9BE5B-3007-463E-9E6E-C1CC1E78165A}" topLeftCell="E1">
      <selection activeCell="L3" sqref="L3"/>
      <pageMargins left="0.7" right="0.7" top="0.75" bottom="0.75" header="0.3" footer="0.3"/>
    </customSheetView>
    <customSheetView guid="{D6CC93E9-9A1F-46FE-B458-E0E71B3CE42C}" topLeftCell="A10">
      <selection activeCell="C3" sqref="C3"/>
      <pageMargins left="0.7" right="0.7" top="0.75" bottom="0.75" header="0.3" footer="0.3"/>
    </customSheetView>
    <customSheetView guid="{D85F31E8-8D83-46EC-BB2C-CE8853DEDE13}">
      <selection activeCell="A14" sqref="A14"/>
      <pageMargins left="0.7" right="0.7" top="0.75" bottom="0.75" header="0.3" footer="0.3"/>
    </customSheetView>
    <customSheetView guid="{939BE623-824E-4EBF-A602-61284C189616}" topLeftCell="D1">
      <selection activeCell="O3" sqref="O3"/>
      <pageMargins left="0.7" right="0.7" top="0.75" bottom="0.75" header="0.3" footer="0.3"/>
    </customSheetView>
    <customSheetView guid="{788FE536-5BB5-4F77-AE4D-5E43E69F0D06}" topLeftCell="A17">
      <selection activeCell="B27" sqref="B27"/>
      <pageMargins left="0.7" right="0.7" top="0.75" bottom="0.75" header="0.3" footer="0.3"/>
    </customSheetView>
    <customSheetView guid="{B92FD98C-19B7-4302-A1BD-6749C5FD423E}" topLeftCell="AD1">
      <selection activeCell="AI2" sqref="AI2"/>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opLeftCell="I3" workbookViewId="0">
      <selection activeCell="L6" sqref="L6"/>
    </sheetView>
  </sheetViews>
  <sheetFormatPr baseColWidth="10" defaultColWidth="11.42578125" defaultRowHeight="15" x14ac:dyDescent="0.25"/>
  <cols>
    <col min="1" max="1" width="27.7109375" style="895" customWidth="1"/>
    <col min="2" max="2" width="17.42578125" style="895" customWidth="1"/>
    <col min="3" max="3" width="19.5703125" style="895" customWidth="1"/>
    <col min="4" max="4" width="16.7109375" style="895" customWidth="1"/>
    <col min="5" max="5" width="12.85546875" style="895" customWidth="1"/>
    <col min="6" max="6" width="14" style="895" customWidth="1"/>
    <col min="7" max="7" width="15" style="895" customWidth="1"/>
    <col min="8" max="8" width="11.42578125" style="895"/>
    <col min="9" max="9" width="23" style="895" customWidth="1"/>
    <col min="10" max="10" width="20.5703125" style="895" customWidth="1"/>
    <col min="11" max="11" width="20.42578125" style="895" customWidth="1"/>
    <col min="12" max="12" width="50.7109375" style="895" customWidth="1"/>
    <col min="13" max="13" width="18.140625" style="895" customWidth="1"/>
    <col min="14" max="14" width="14.28515625" style="895" customWidth="1"/>
    <col min="15" max="15" width="21.5703125" style="895" customWidth="1"/>
    <col min="16" max="16" width="17.5703125" style="895" customWidth="1"/>
    <col min="17" max="17" width="25.42578125" style="895" customWidth="1"/>
    <col min="18" max="18" width="18.42578125" style="895" customWidth="1"/>
    <col min="19" max="19" width="16.140625" style="895" customWidth="1"/>
    <col min="20" max="20" width="17.7109375" style="895" customWidth="1"/>
    <col min="21" max="21" width="33" style="895" customWidth="1"/>
    <col min="22" max="22" width="13.5703125" style="895" customWidth="1"/>
    <col min="23" max="23" width="11.42578125" style="895"/>
    <col min="24" max="24" width="19.28515625" style="895" customWidth="1"/>
    <col min="25" max="25" width="14.28515625" style="895" customWidth="1"/>
    <col min="26" max="26" width="16.7109375" style="895" customWidth="1"/>
    <col min="27" max="27" width="21.7109375" style="895" customWidth="1"/>
    <col min="28" max="28" width="19.140625" style="895" customWidth="1"/>
    <col min="29" max="29" width="16.7109375" style="895" customWidth="1"/>
    <col min="30" max="30" width="19" style="895" customWidth="1"/>
    <col min="31" max="31" width="17.5703125" style="895" customWidth="1"/>
    <col min="32" max="32" width="16.28515625" style="895" customWidth="1"/>
    <col min="33" max="33" width="18.140625" style="895" customWidth="1"/>
    <col min="34" max="34" width="16.5703125" style="895" customWidth="1"/>
    <col min="35" max="35" width="17.5703125" style="895" customWidth="1"/>
    <col min="36" max="36" width="18.28515625" style="895" customWidth="1"/>
    <col min="37" max="37" width="20.7109375" style="895" customWidth="1"/>
    <col min="38" max="38" width="19.28515625" style="895" customWidth="1"/>
    <col min="39" max="39" width="18.85546875" style="895" customWidth="1"/>
    <col min="40" max="40" width="17.5703125" style="895" customWidth="1"/>
    <col min="41" max="16384" width="11.42578125" style="895"/>
  </cols>
  <sheetData>
    <row r="1" spans="1:40" s="1087" customFormat="1" ht="38.25" x14ac:dyDescent="0.25">
      <c r="A1" s="26" t="s">
        <v>29</v>
      </c>
      <c r="B1" s="26" t="s">
        <v>30</v>
      </c>
      <c r="C1" s="26" t="s">
        <v>31</v>
      </c>
      <c r="D1" s="26" t="s">
        <v>32</v>
      </c>
      <c r="E1" s="26" t="s">
        <v>33</v>
      </c>
      <c r="F1" s="26" t="s">
        <v>34</v>
      </c>
      <c r="G1" s="26" t="s">
        <v>35</v>
      </c>
      <c r="H1" s="26" t="s">
        <v>36</v>
      </c>
      <c r="I1" s="26" t="s">
        <v>37</v>
      </c>
      <c r="J1" s="26" t="s">
        <v>38</v>
      </c>
      <c r="K1" s="27" t="s">
        <v>39</v>
      </c>
      <c r="L1" s="896" t="s">
        <v>40</v>
      </c>
      <c r="M1" s="27" t="s">
        <v>41</v>
      </c>
      <c r="N1" s="27" t="s">
        <v>42</v>
      </c>
      <c r="O1" s="27" t="s">
        <v>43</v>
      </c>
      <c r="P1" s="27" t="s">
        <v>44</v>
      </c>
      <c r="Q1" s="1107" t="s">
        <v>45</v>
      </c>
      <c r="R1" s="1108" t="s">
        <v>46</v>
      </c>
      <c r="S1" s="27" t="s">
        <v>47</v>
      </c>
      <c r="T1" s="27" t="s">
        <v>48</v>
      </c>
      <c r="U1" s="1107" t="s">
        <v>49</v>
      </c>
      <c r="V1" s="27" t="s">
        <v>50</v>
      </c>
      <c r="W1" s="1067" t="s">
        <v>51</v>
      </c>
      <c r="X1" s="1075" t="s">
        <v>52</v>
      </c>
      <c r="Y1" s="1070" t="s">
        <v>53</v>
      </c>
      <c r="Z1" s="30" t="s">
        <v>54</v>
      </c>
      <c r="AA1" s="30" t="s">
        <v>55</v>
      </c>
      <c r="AB1" s="1012" t="s">
        <v>56</v>
      </c>
      <c r="AC1" s="1066" t="s">
        <v>57</v>
      </c>
      <c r="AD1" s="1066" t="s">
        <v>58</v>
      </c>
      <c r="AE1" s="1066" t="s">
        <v>59</v>
      </c>
      <c r="AF1" s="1066" t="s">
        <v>60</v>
      </c>
      <c r="AG1" s="1066" t="s">
        <v>61</v>
      </c>
      <c r="AH1" s="1066" t="s">
        <v>62</v>
      </c>
      <c r="AI1" s="1066" t="s">
        <v>63</v>
      </c>
      <c r="AJ1" s="1066" t="s">
        <v>64</v>
      </c>
      <c r="AK1" s="1066" t="s">
        <v>65</v>
      </c>
      <c r="AL1" s="1066" t="s">
        <v>66</v>
      </c>
      <c r="AM1" s="1066" t="s">
        <v>67</v>
      </c>
      <c r="AN1" s="1066" t="s">
        <v>68</v>
      </c>
    </row>
    <row r="2" spans="1:40" ht="143.25" customHeight="1" x14ac:dyDescent="0.25">
      <c r="A2" s="701" t="s">
        <v>69</v>
      </c>
      <c r="B2" s="260" t="s">
        <v>310</v>
      </c>
      <c r="C2" s="260" t="s">
        <v>311</v>
      </c>
      <c r="D2" s="260">
        <v>29707603</v>
      </c>
      <c r="E2" s="260" t="s">
        <v>649</v>
      </c>
      <c r="F2" s="260">
        <v>558</v>
      </c>
      <c r="G2" s="260" t="s">
        <v>312</v>
      </c>
      <c r="H2" s="780">
        <v>29707603</v>
      </c>
      <c r="I2" s="260" t="s">
        <v>313</v>
      </c>
      <c r="J2" s="260" t="s">
        <v>333</v>
      </c>
      <c r="K2" s="260">
        <v>90151802</v>
      </c>
      <c r="L2" s="1081" t="s">
        <v>661</v>
      </c>
      <c r="M2" s="780" t="s">
        <v>62</v>
      </c>
      <c r="N2" s="780" t="s">
        <v>94</v>
      </c>
      <c r="O2" s="780" t="s">
        <v>336</v>
      </c>
      <c r="P2" s="994" t="s">
        <v>652</v>
      </c>
      <c r="Q2" s="1110">
        <v>271000000</v>
      </c>
      <c r="R2" s="1110">
        <v>271000000</v>
      </c>
      <c r="S2" s="780" t="s">
        <v>76</v>
      </c>
      <c r="T2" s="780" t="s">
        <v>77</v>
      </c>
      <c r="U2" s="780" t="s">
        <v>318</v>
      </c>
      <c r="V2" s="1111"/>
      <c r="W2" s="1112"/>
      <c r="X2" s="1062"/>
      <c r="Y2" s="1072"/>
      <c r="Z2" s="780"/>
      <c r="AA2" s="1008"/>
      <c r="AB2" s="1113"/>
      <c r="AC2" s="1008"/>
      <c r="AD2" s="1008"/>
      <c r="AE2" s="1008"/>
      <c r="AF2" s="1008"/>
      <c r="AG2" s="1049"/>
      <c r="AH2" s="1008"/>
      <c r="AI2" s="1049"/>
      <c r="AJ2" s="1008"/>
      <c r="AK2" s="1049">
        <v>90000000</v>
      </c>
      <c r="AL2" s="1049">
        <v>90000000</v>
      </c>
      <c r="AM2" s="1049">
        <v>90000000</v>
      </c>
      <c r="AN2" s="1019"/>
    </row>
    <row r="3" spans="1:40" ht="99.75" customHeight="1" x14ac:dyDescent="0.25">
      <c r="A3" s="701" t="s">
        <v>69</v>
      </c>
      <c r="B3" s="260" t="s">
        <v>310</v>
      </c>
      <c r="C3" s="260" t="s">
        <v>311</v>
      </c>
      <c r="D3" s="260">
        <v>29707603</v>
      </c>
      <c r="E3" s="260" t="s">
        <v>649</v>
      </c>
      <c r="F3" s="260">
        <v>558</v>
      </c>
      <c r="G3" s="260" t="s">
        <v>312</v>
      </c>
      <c r="H3" s="780">
        <v>29707603</v>
      </c>
      <c r="I3" s="260" t="s">
        <v>313</v>
      </c>
      <c r="J3" s="260" t="s">
        <v>757</v>
      </c>
      <c r="K3" s="260">
        <v>86111503</v>
      </c>
      <c r="L3" s="1081" t="s">
        <v>756</v>
      </c>
      <c r="M3" s="780" t="s">
        <v>67</v>
      </c>
      <c r="N3" s="780" t="s">
        <v>758</v>
      </c>
      <c r="O3" s="780" t="s">
        <v>74</v>
      </c>
      <c r="P3" s="994" t="s">
        <v>652</v>
      </c>
      <c r="Q3" s="162">
        <v>100000000</v>
      </c>
      <c r="R3" s="162">
        <v>100000000</v>
      </c>
      <c r="S3" s="780" t="s">
        <v>76</v>
      </c>
      <c r="T3" s="780" t="s">
        <v>77</v>
      </c>
      <c r="U3" s="780" t="s">
        <v>318</v>
      </c>
      <c r="V3" s="780">
        <v>7000096416</v>
      </c>
      <c r="W3" s="1069"/>
      <c r="X3" s="1062"/>
      <c r="Y3" s="1072"/>
      <c r="Z3" s="780"/>
      <c r="AA3" s="780"/>
      <c r="AB3" s="1081"/>
      <c r="AC3" s="780" t="s">
        <v>248</v>
      </c>
      <c r="AD3" s="780" t="s">
        <v>248</v>
      </c>
      <c r="AE3" s="780" t="s">
        <v>248</v>
      </c>
      <c r="AF3" s="780" t="s">
        <v>248</v>
      </c>
      <c r="AG3" s="780" t="s">
        <v>248</v>
      </c>
      <c r="AH3" s="780" t="s">
        <v>248</v>
      </c>
      <c r="AI3" s="780" t="s">
        <v>248</v>
      </c>
      <c r="AJ3" s="780" t="s">
        <v>248</v>
      </c>
      <c r="AK3" s="780" t="s">
        <v>248</v>
      </c>
      <c r="AL3" s="780" t="s">
        <v>248</v>
      </c>
      <c r="AM3" s="780" t="s">
        <v>248</v>
      </c>
      <c r="AN3" s="780" t="s">
        <v>248</v>
      </c>
    </row>
    <row r="4" spans="1:40" ht="105" customHeight="1" x14ac:dyDescent="0.25">
      <c r="A4" s="701" t="s">
        <v>69</v>
      </c>
      <c r="B4" s="260" t="s">
        <v>310</v>
      </c>
      <c r="C4" s="260" t="s">
        <v>311</v>
      </c>
      <c r="D4" s="260">
        <v>29707603</v>
      </c>
      <c r="E4" s="260" t="s">
        <v>73</v>
      </c>
      <c r="F4" s="260">
        <v>558</v>
      </c>
      <c r="G4" s="260" t="s">
        <v>312</v>
      </c>
      <c r="H4" s="780">
        <v>29707603</v>
      </c>
      <c r="I4" s="260" t="s">
        <v>313</v>
      </c>
      <c r="J4" s="48" t="s">
        <v>80</v>
      </c>
      <c r="K4" s="49">
        <v>80161500</v>
      </c>
      <c r="L4" s="1081" t="s">
        <v>404</v>
      </c>
      <c r="M4" s="780" t="s">
        <v>57</v>
      </c>
      <c r="N4" s="780" t="s">
        <v>344</v>
      </c>
      <c r="O4" s="780" t="s">
        <v>74</v>
      </c>
      <c r="P4" s="780" t="s">
        <v>87</v>
      </c>
      <c r="Q4" s="162">
        <v>25259850</v>
      </c>
      <c r="R4" s="162">
        <v>24608000</v>
      </c>
      <c r="S4" s="780" t="s">
        <v>76</v>
      </c>
      <c r="T4" s="780" t="s">
        <v>77</v>
      </c>
      <c r="U4" s="780" t="s">
        <v>318</v>
      </c>
      <c r="V4" s="55">
        <v>7000091861</v>
      </c>
      <c r="W4" s="830">
        <v>4500029515</v>
      </c>
      <c r="X4" s="1061">
        <v>24608000</v>
      </c>
      <c r="Y4" s="65" t="s">
        <v>614</v>
      </c>
      <c r="Z4" s="992" t="s">
        <v>615</v>
      </c>
      <c r="AA4" s="58" t="s">
        <v>564</v>
      </c>
      <c r="AB4" s="1081"/>
      <c r="AC4" s="162"/>
      <c r="AD4" s="162">
        <v>3076000</v>
      </c>
      <c r="AE4" s="162">
        <v>3076000</v>
      </c>
      <c r="AF4" s="162">
        <v>3076000</v>
      </c>
      <c r="AG4" s="162">
        <v>3076000</v>
      </c>
      <c r="AH4" s="162">
        <v>3076000</v>
      </c>
      <c r="AI4" s="162">
        <v>3076000</v>
      </c>
      <c r="AJ4" s="162">
        <v>3076000</v>
      </c>
      <c r="AK4" s="162">
        <v>3076000</v>
      </c>
      <c r="AL4" s="162"/>
      <c r="AM4" s="162"/>
      <c r="AN4" s="162"/>
    </row>
    <row r="5" spans="1:40" ht="255" x14ac:dyDescent="0.25">
      <c r="A5" s="701" t="s">
        <v>69</v>
      </c>
      <c r="B5" s="260" t="s">
        <v>310</v>
      </c>
      <c r="C5" s="260" t="s">
        <v>311</v>
      </c>
      <c r="D5" s="260">
        <v>29707603</v>
      </c>
      <c r="E5" s="260" t="s">
        <v>649</v>
      </c>
      <c r="F5" s="260">
        <v>558</v>
      </c>
      <c r="G5" s="260" t="s">
        <v>312</v>
      </c>
      <c r="H5" s="780">
        <v>29707603</v>
      </c>
      <c r="I5" s="260" t="s">
        <v>313</v>
      </c>
      <c r="J5" s="48" t="s">
        <v>80</v>
      </c>
      <c r="K5" s="49">
        <v>80161500</v>
      </c>
      <c r="L5" s="1081" t="s">
        <v>721</v>
      </c>
      <c r="M5" s="780" t="s">
        <v>65</v>
      </c>
      <c r="N5" s="1001" t="s">
        <v>712</v>
      </c>
      <c r="O5" s="780" t="s">
        <v>74</v>
      </c>
      <c r="P5" s="994" t="s">
        <v>652</v>
      </c>
      <c r="Q5" s="765">
        <v>9228000</v>
      </c>
      <c r="R5" s="765">
        <v>9228000</v>
      </c>
      <c r="S5" s="780" t="s">
        <v>76</v>
      </c>
      <c r="T5" s="780" t="s">
        <v>77</v>
      </c>
      <c r="U5" s="780" t="s">
        <v>318</v>
      </c>
      <c r="V5" s="55">
        <v>7000097852</v>
      </c>
      <c r="W5" s="830">
        <v>4200005697</v>
      </c>
      <c r="X5" s="1061">
        <v>9228000</v>
      </c>
      <c r="Y5" s="65" t="s">
        <v>722</v>
      </c>
      <c r="Z5" s="992" t="s">
        <v>615</v>
      </c>
      <c r="AA5" s="58" t="s">
        <v>564</v>
      </c>
      <c r="AB5" s="810"/>
      <c r="AC5" s="765"/>
      <c r="AD5" s="765"/>
      <c r="AE5" s="765"/>
      <c r="AF5" s="765"/>
      <c r="AG5" s="765"/>
      <c r="AH5" s="765"/>
      <c r="AI5" s="765"/>
      <c r="AJ5" s="765"/>
      <c r="AK5" s="765"/>
      <c r="AL5" s="765">
        <v>3076000</v>
      </c>
      <c r="AM5" s="765">
        <v>3076000</v>
      </c>
      <c r="AN5" s="765">
        <v>3076000</v>
      </c>
    </row>
    <row r="6" spans="1:40" ht="103.5" customHeight="1" x14ac:dyDescent="0.25">
      <c r="A6" s="701" t="s">
        <v>69</v>
      </c>
      <c r="B6" s="260" t="s">
        <v>310</v>
      </c>
      <c r="C6" s="260" t="s">
        <v>311</v>
      </c>
      <c r="D6" s="260">
        <v>29707604</v>
      </c>
      <c r="E6" s="260" t="s">
        <v>649</v>
      </c>
      <c r="F6" s="260">
        <v>558</v>
      </c>
      <c r="G6" s="260" t="s">
        <v>312</v>
      </c>
      <c r="H6" s="260">
        <v>29707604</v>
      </c>
      <c r="I6" s="260" t="s">
        <v>313</v>
      </c>
      <c r="J6" s="784" t="s">
        <v>319</v>
      </c>
      <c r="K6" s="994">
        <v>81111500</v>
      </c>
      <c r="L6" s="784" t="s">
        <v>699</v>
      </c>
      <c r="M6" s="1001" t="s">
        <v>59</v>
      </c>
      <c r="N6" s="1001" t="s">
        <v>398</v>
      </c>
      <c r="O6" s="1001" t="s">
        <v>74</v>
      </c>
      <c r="P6" s="994" t="s">
        <v>652</v>
      </c>
      <c r="Q6" s="58">
        <v>31875000</v>
      </c>
      <c r="R6" s="58">
        <v>31875000</v>
      </c>
      <c r="S6" s="780" t="s">
        <v>76</v>
      </c>
      <c r="T6" s="780" t="s">
        <v>77</v>
      </c>
      <c r="U6" s="780" t="s">
        <v>318</v>
      </c>
      <c r="V6" s="82">
        <v>7000093435</v>
      </c>
      <c r="W6" s="830">
        <v>4200005079</v>
      </c>
      <c r="X6" s="1061">
        <v>31875000</v>
      </c>
      <c r="Y6" s="583" t="s">
        <v>723</v>
      </c>
      <c r="Z6" s="1017" t="s">
        <v>700</v>
      </c>
      <c r="AA6" s="58" t="s">
        <v>564</v>
      </c>
      <c r="AB6" s="810"/>
      <c r="AC6" s="765"/>
      <c r="AD6" s="765"/>
      <c r="AE6" s="765">
        <v>10625000</v>
      </c>
      <c r="AF6" s="765">
        <v>10625000</v>
      </c>
      <c r="AG6" s="765">
        <v>10625000</v>
      </c>
      <c r="AH6" s="765"/>
      <c r="AI6" s="765"/>
      <c r="AJ6" s="765"/>
      <c r="AK6" s="765"/>
      <c r="AL6" s="765"/>
      <c r="AM6" s="765"/>
      <c r="AN6" s="765"/>
    </row>
    <row r="7" spans="1:40" ht="98.25" customHeight="1" x14ac:dyDescent="0.25">
      <c r="A7" s="701" t="s">
        <v>69</v>
      </c>
      <c r="B7" s="260" t="s">
        <v>310</v>
      </c>
      <c r="C7" s="260" t="s">
        <v>311</v>
      </c>
      <c r="D7" s="260">
        <v>29707601</v>
      </c>
      <c r="E7" s="784" t="s">
        <v>649</v>
      </c>
      <c r="F7" s="784">
        <v>558</v>
      </c>
      <c r="G7" s="260" t="s">
        <v>312</v>
      </c>
      <c r="H7" s="260">
        <v>29707601</v>
      </c>
      <c r="I7" s="260" t="s">
        <v>313</v>
      </c>
      <c r="J7" s="260" t="s">
        <v>322</v>
      </c>
      <c r="K7" s="260" t="s">
        <v>323</v>
      </c>
      <c r="L7" s="260" t="s">
        <v>651</v>
      </c>
      <c r="M7" s="1001" t="s">
        <v>67</v>
      </c>
      <c r="N7" s="1001" t="s">
        <v>94</v>
      </c>
      <c r="O7" s="1001" t="s">
        <v>111</v>
      </c>
      <c r="P7" s="994" t="s">
        <v>652</v>
      </c>
      <c r="Q7" s="1132">
        <v>400000000</v>
      </c>
      <c r="R7" s="58"/>
      <c r="S7" s="1001" t="s">
        <v>410</v>
      </c>
      <c r="T7" s="780" t="s">
        <v>709</v>
      </c>
      <c r="U7" s="780" t="s">
        <v>318</v>
      </c>
      <c r="V7" s="55"/>
      <c r="W7" s="830"/>
      <c r="X7" s="1033"/>
      <c r="Y7" s="65"/>
      <c r="Z7" s="992"/>
      <c r="AA7" s="58"/>
      <c r="AB7" s="810"/>
      <c r="AC7" s="765"/>
      <c r="AD7" s="765"/>
      <c r="AE7" s="765"/>
      <c r="AF7" s="765"/>
      <c r="AG7" s="765"/>
      <c r="AH7" s="765"/>
      <c r="AI7" s="765"/>
      <c r="AJ7" s="765"/>
      <c r="AK7" s="765"/>
      <c r="AL7" s="765"/>
      <c r="AM7" s="765"/>
      <c r="AN7" s="765">
        <v>73035644</v>
      </c>
    </row>
    <row r="8" spans="1:40" ht="90.75" customHeight="1" x14ac:dyDescent="0.25">
      <c r="A8" s="701" t="s">
        <v>69</v>
      </c>
      <c r="B8" s="260" t="s">
        <v>310</v>
      </c>
      <c r="C8" s="260" t="s">
        <v>311</v>
      </c>
      <c r="D8" s="784">
        <v>29707602</v>
      </c>
      <c r="E8" s="784" t="s">
        <v>649</v>
      </c>
      <c r="F8" s="784">
        <v>558</v>
      </c>
      <c r="G8" s="260" t="s">
        <v>312</v>
      </c>
      <c r="H8" s="1001">
        <v>29707602</v>
      </c>
      <c r="I8" s="260" t="s">
        <v>313</v>
      </c>
      <c r="J8" s="992" t="s">
        <v>80</v>
      </c>
      <c r="K8" s="993">
        <v>80161500</v>
      </c>
      <c r="L8" s="784" t="s">
        <v>704</v>
      </c>
      <c r="M8" s="1001" t="s">
        <v>63</v>
      </c>
      <c r="N8" s="1001" t="s">
        <v>588</v>
      </c>
      <c r="O8" s="1001" t="s">
        <v>74</v>
      </c>
      <c r="P8" s="994" t="s">
        <v>652</v>
      </c>
      <c r="Q8" s="58">
        <v>18000000</v>
      </c>
      <c r="R8" s="58">
        <v>18000000</v>
      </c>
      <c r="S8" s="780" t="s">
        <v>76</v>
      </c>
      <c r="T8" s="780" t="s">
        <v>77</v>
      </c>
      <c r="U8" s="780" t="s">
        <v>318</v>
      </c>
      <c r="V8" s="55"/>
      <c r="W8" s="830"/>
      <c r="X8" s="1033"/>
      <c r="Y8" s="65"/>
      <c r="Z8" s="992"/>
      <c r="AA8" s="58"/>
      <c r="AB8" s="810"/>
      <c r="AC8" s="765"/>
      <c r="AD8" s="765"/>
      <c r="AE8" s="765"/>
      <c r="AF8" s="765"/>
      <c r="AG8" s="765"/>
      <c r="AH8" s="765"/>
      <c r="AI8" s="765"/>
      <c r="AJ8" s="765">
        <v>3600000</v>
      </c>
      <c r="AK8" s="765">
        <v>3600000</v>
      </c>
      <c r="AL8" s="765">
        <v>3600000</v>
      </c>
      <c r="AM8" s="765">
        <v>3600000</v>
      </c>
      <c r="AN8" s="765">
        <v>3600000</v>
      </c>
    </row>
    <row r="9" spans="1:40" ht="89.25" x14ac:dyDescent="0.25">
      <c r="A9" s="701" t="s">
        <v>69</v>
      </c>
      <c r="B9" s="260" t="s">
        <v>310</v>
      </c>
      <c r="C9" s="260" t="s">
        <v>311</v>
      </c>
      <c r="D9" s="784">
        <v>29707603</v>
      </c>
      <c r="E9" s="784" t="s">
        <v>73</v>
      </c>
      <c r="F9" s="784">
        <v>558</v>
      </c>
      <c r="G9" s="260" t="s">
        <v>312</v>
      </c>
      <c r="H9" s="784">
        <v>29707603</v>
      </c>
      <c r="I9" s="260" t="s">
        <v>313</v>
      </c>
      <c r="J9" s="992" t="s">
        <v>665</v>
      </c>
      <c r="K9" s="993">
        <v>82101600</v>
      </c>
      <c r="L9" s="784" t="s">
        <v>664</v>
      </c>
      <c r="M9" s="1001" t="s">
        <v>62</v>
      </c>
      <c r="N9" s="1001" t="s">
        <v>344</v>
      </c>
      <c r="O9" s="1001" t="s">
        <v>173</v>
      </c>
      <c r="P9" s="994" t="s">
        <v>652</v>
      </c>
      <c r="Q9" s="58">
        <v>20000000</v>
      </c>
      <c r="R9" s="58">
        <v>20000000</v>
      </c>
      <c r="S9" s="780" t="s">
        <v>76</v>
      </c>
      <c r="T9" s="780" t="s">
        <v>77</v>
      </c>
      <c r="U9" s="780" t="s">
        <v>318</v>
      </c>
      <c r="V9" s="55">
        <v>7000095367</v>
      </c>
      <c r="W9" s="1092"/>
      <c r="X9" s="1090"/>
      <c r="Y9" s="1093"/>
      <c r="Z9" s="770"/>
      <c r="AA9" s="1094"/>
      <c r="AB9" s="810"/>
      <c r="AC9" s="765"/>
      <c r="AD9" s="765"/>
      <c r="AE9" s="765"/>
      <c r="AF9" s="765"/>
      <c r="AG9" s="765"/>
      <c r="AH9" s="765"/>
      <c r="AI9" s="765"/>
      <c r="AJ9" s="765"/>
      <c r="AK9" s="765"/>
      <c r="AL9" s="765">
        <v>20000000</v>
      </c>
      <c r="AM9" s="765"/>
      <c r="AN9" s="765"/>
    </row>
    <row r="10" spans="1:40" ht="108" customHeight="1" x14ac:dyDescent="0.25">
      <c r="A10" s="701" t="s">
        <v>69</v>
      </c>
      <c r="B10" s="260" t="s">
        <v>310</v>
      </c>
      <c r="C10" s="260" t="s">
        <v>311</v>
      </c>
      <c r="D10" s="784">
        <v>29707603</v>
      </c>
      <c r="E10" s="784" t="s">
        <v>649</v>
      </c>
      <c r="F10" s="784">
        <v>558</v>
      </c>
      <c r="G10" s="260" t="s">
        <v>312</v>
      </c>
      <c r="H10" s="784">
        <v>29707603</v>
      </c>
      <c r="I10" s="260" t="s">
        <v>313</v>
      </c>
      <c r="J10" s="1001" t="s">
        <v>341</v>
      </c>
      <c r="K10" s="1001">
        <v>43232303</v>
      </c>
      <c r="L10" s="784" t="s">
        <v>705</v>
      </c>
      <c r="M10" s="1001" t="s">
        <v>63</v>
      </c>
      <c r="N10" s="1001" t="s">
        <v>339</v>
      </c>
      <c r="O10" s="1001" t="s">
        <v>173</v>
      </c>
      <c r="P10" s="994" t="s">
        <v>652</v>
      </c>
      <c r="Q10" s="58">
        <v>44897000</v>
      </c>
      <c r="R10" s="58">
        <v>28897000</v>
      </c>
      <c r="S10" s="780" t="s">
        <v>76</v>
      </c>
      <c r="T10" s="780" t="s">
        <v>77</v>
      </c>
      <c r="U10" s="780" t="s">
        <v>318</v>
      </c>
      <c r="V10" s="55">
        <v>7000096832</v>
      </c>
      <c r="W10" s="830"/>
      <c r="X10" s="1033"/>
      <c r="Y10" s="65"/>
      <c r="Z10" s="992"/>
      <c r="AA10" s="58"/>
      <c r="AB10" s="810"/>
      <c r="AC10" s="765"/>
      <c r="AD10" s="765"/>
      <c r="AE10" s="765"/>
      <c r="AF10" s="765"/>
      <c r="AG10" s="765"/>
      <c r="AH10" s="765"/>
      <c r="AI10" s="765"/>
      <c r="AJ10" s="765"/>
      <c r="AK10" s="765"/>
      <c r="AL10" s="765">
        <v>14448500</v>
      </c>
      <c r="AM10" s="765">
        <v>14448500</v>
      </c>
      <c r="AN10" s="765"/>
    </row>
    <row r="11" spans="1:40" ht="110.25" customHeight="1" x14ac:dyDescent="0.25">
      <c r="A11" s="701" t="s">
        <v>69</v>
      </c>
      <c r="B11" s="260" t="s">
        <v>310</v>
      </c>
      <c r="C11" s="260" t="s">
        <v>311</v>
      </c>
      <c r="D11" s="784">
        <v>29707603</v>
      </c>
      <c r="E11" s="784" t="s">
        <v>73</v>
      </c>
      <c r="F11" s="784">
        <v>558</v>
      </c>
      <c r="G11" s="260" t="s">
        <v>312</v>
      </c>
      <c r="H11" s="1001">
        <v>29707603</v>
      </c>
      <c r="I11" s="260" t="s">
        <v>313</v>
      </c>
      <c r="J11" s="260" t="s">
        <v>333</v>
      </c>
      <c r="K11" s="260">
        <v>90151802</v>
      </c>
      <c r="L11" s="1073" t="s">
        <v>706</v>
      </c>
      <c r="M11" s="1008" t="s">
        <v>64</v>
      </c>
      <c r="N11" s="1008" t="s">
        <v>588</v>
      </c>
      <c r="O11" s="1008" t="s">
        <v>111</v>
      </c>
      <c r="P11" s="1005" t="s">
        <v>87</v>
      </c>
      <c r="Q11" s="1031">
        <v>454750000</v>
      </c>
      <c r="R11" s="1031">
        <v>454750000</v>
      </c>
      <c r="S11" s="780" t="s">
        <v>76</v>
      </c>
      <c r="T11" s="780" t="s">
        <v>77</v>
      </c>
      <c r="U11" s="780" t="s">
        <v>318</v>
      </c>
      <c r="V11" s="1082">
        <v>7000096195</v>
      </c>
      <c r="W11" s="1082">
        <v>4200005194</v>
      </c>
      <c r="X11" s="1031">
        <v>454750000</v>
      </c>
      <c r="Y11" s="1073" t="s">
        <v>729</v>
      </c>
      <c r="Z11" s="1073" t="s">
        <v>730</v>
      </c>
      <c r="AA11" s="1019"/>
      <c r="AB11" s="1113"/>
      <c r="AC11" s="1032"/>
      <c r="AD11" s="1032"/>
      <c r="AE11" s="1032"/>
      <c r="AF11" s="1032"/>
      <c r="AG11" s="1032"/>
      <c r="AH11" s="1032"/>
      <c r="AI11" s="1032"/>
      <c r="AJ11" s="1032" t="s">
        <v>731</v>
      </c>
      <c r="AK11" s="1032" t="s">
        <v>731</v>
      </c>
      <c r="AL11" s="1032" t="s">
        <v>731</v>
      </c>
      <c r="AM11" s="1032" t="s">
        <v>731</v>
      </c>
      <c r="AN11" s="1032" t="s">
        <v>731</v>
      </c>
    </row>
    <row r="12" spans="1:40" ht="76.5" x14ac:dyDescent="0.25">
      <c r="A12" s="701" t="s">
        <v>69</v>
      </c>
      <c r="B12" s="260" t="s">
        <v>310</v>
      </c>
      <c r="C12" s="260" t="s">
        <v>311</v>
      </c>
      <c r="D12" s="784">
        <v>29707603</v>
      </c>
      <c r="E12" s="784" t="s">
        <v>73</v>
      </c>
      <c r="F12" s="784">
        <v>558</v>
      </c>
      <c r="G12" s="260" t="s">
        <v>312</v>
      </c>
      <c r="H12" s="784">
        <v>29707603</v>
      </c>
      <c r="I12" s="260" t="s">
        <v>313</v>
      </c>
      <c r="J12" s="1001" t="s">
        <v>663</v>
      </c>
      <c r="K12" s="516">
        <v>81112002</v>
      </c>
      <c r="L12" s="784" t="s">
        <v>662</v>
      </c>
      <c r="M12" s="1001" t="s">
        <v>62</v>
      </c>
      <c r="N12" s="1001" t="s">
        <v>344</v>
      </c>
      <c r="O12" s="1001" t="s">
        <v>173</v>
      </c>
      <c r="P12" s="994" t="s">
        <v>652</v>
      </c>
      <c r="Q12" s="58">
        <v>30000000</v>
      </c>
      <c r="R12" s="58">
        <v>30000000</v>
      </c>
      <c r="S12" s="780" t="s">
        <v>76</v>
      </c>
      <c r="T12" s="780" t="s">
        <v>77</v>
      </c>
      <c r="U12" s="780" t="s">
        <v>318</v>
      </c>
      <c r="V12" s="55"/>
      <c r="W12" s="830"/>
      <c r="X12" s="1033"/>
      <c r="Y12" s="1114"/>
      <c r="Z12" s="1114"/>
      <c r="AA12" s="58"/>
      <c r="AB12" s="810"/>
      <c r="AC12" s="765"/>
      <c r="AD12" s="765"/>
      <c r="AE12" s="765"/>
      <c r="AF12" s="765"/>
      <c r="AG12" s="765"/>
      <c r="AH12" s="765"/>
      <c r="AI12" s="765"/>
      <c r="AJ12" s="765"/>
      <c r="AK12" s="765">
        <v>30000000</v>
      </c>
      <c r="AL12" s="765"/>
      <c r="AM12" s="765"/>
      <c r="AN12" s="765"/>
    </row>
  </sheetData>
  <customSheetViews>
    <customSheetView guid="{B8F9BE5B-3007-463E-9E6E-C1CC1E78165A}" topLeftCell="I3">
      <selection activeCell="L6" sqref="L6"/>
      <pageMargins left="0.7" right="0.7" top="0.75" bottom="0.75" header="0.3" footer="0.3"/>
    </customSheetView>
    <customSheetView guid="{D6CC93E9-9A1F-46FE-B458-E0E71B3CE42C}">
      <selection activeCell="B3" sqref="B3"/>
      <pageMargins left="0.7" right="0.7" top="0.75" bottom="0.75" header="0.3" footer="0.3"/>
    </customSheetView>
    <customSheetView guid="{D85F31E8-8D83-46EC-BB2C-CE8853DEDE13}">
      <selection activeCell="A3" sqref="A3"/>
      <pageMargins left="0.7" right="0.7" top="0.75" bottom="0.75" header="0.3" footer="0.3"/>
    </customSheetView>
    <customSheetView guid="{939BE623-824E-4EBF-A602-61284C189616}" topLeftCell="M1">
      <selection activeCell="U22" sqref="U22"/>
      <pageMargins left="0.7" right="0.7" top="0.75" bottom="0.75" header="0.3" footer="0.3"/>
    </customSheetView>
    <customSheetView guid="{788FE536-5BB5-4F77-AE4D-5E43E69F0D06}">
      <selection activeCell="C2" sqref="C2"/>
      <pageMargins left="0.7" right="0.7" top="0.75" bottom="0.75" header="0.3" footer="0.3"/>
    </customSheetView>
    <customSheetView guid="{B92FD98C-19B7-4302-A1BD-6749C5FD423E}" topLeftCell="AH1">
      <selection activeCell="AP2" sqref="AP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
  <sheetViews>
    <sheetView workbookViewId="0">
      <selection activeCell="A2" sqref="A2"/>
    </sheetView>
  </sheetViews>
  <sheetFormatPr baseColWidth="10" defaultRowHeight="15" x14ac:dyDescent="0.25"/>
  <cols>
    <col min="1" max="1" width="26.85546875" customWidth="1"/>
    <col min="2" max="2" width="15.42578125" customWidth="1"/>
    <col min="3" max="3" width="13.7109375" customWidth="1"/>
    <col min="4" max="4" width="18" customWidth="1"/>
    <col min="5" max="5" width="19" customWidth="1"/>
    <col min="6" max="6" width="17.140625" customWidth="1"/>
    <col min="7" max="7" width="17.28515625" customWidth="1"/>
    <col min="8" max="8" width="16.140625" customWidth="1"/>
    <col min="9" max="9" width="14.5703125" customWidth="1"/>
    <col min="10" max="10" width="26.42578125" customWidth="1"/>
    <col min="11" max="11" width="15.5703125" customWidth="1"/>
    <col min="12" max="12" width="33.28515625" customWidth="1"/>
    <col min="13" max="13" width="13.140625" customWidth="1"/>
    <col min="15" max="15" width="12.85546875" customWidth="1"/>
    <col min="16" max="16" width="13.7109375" customWidth="1"/>
    <col min="17" max="17" width="22.140625" customWidth="1"/>
    <col min="18" max="19" width="15.28515625" customWidth="1"/>
    <col min="20" max="20" width="15.140625" customWidth="1"/>
    <col min="21" max="21" width="24.5703125" customWidth="1"/>
    <col min="24" max="24" width="16.5703125" customWidth="1"/>
    <col min="25" max="25" width="17.7109375" customWidth="1"/>
    <col min="26" max="26" width="20.7109375" customWidth="1"/>
    <col min="27" max="27" width="16.85546875" customWidth="1"/>
    <col min="28" max="28" width="18.42578125" customWidth="1"/>
    <col min="29" max="29" width="16.42578125" customWidth="1"/>
    <col min="30" max="30" width="14.7109375" customWidth="1"/>
    <col min="31" max="31" width="16.140625" customWidth="1"/>
    <col min="32" max="32" width="14.5703125" customWidth="1"/>
    <col min="33" max="33" width="18.140625" customWidth="1"/>
    <col min="34" max="34" width="14.42578125" customWidth="1"/>
    <col min="35" max="35" width="15.5703125" customWidth="1"/>
    <col min="36" max="36" width="15.85546875" customWidth="1"/>
    <col min="37" max="37" width="15.28515625" customWidth="1"/>
    <col min="38" max="38" width="16.28515625" customWidth="1"/>
    <col min="39" max="39" width="14.28515625" customWidth="1"/>
    <col min="40" max="40" width="14.5703125" customWidth="1"/>
  </cols>
  <sheetData>
    <row r="1" spans="1:40" ht="51" x14ac:dyDescent="0.25">
      <c r="A1" s="26" t="s">
        <v>29</v>
      </c>
      <c r="B1" s="26" t="s">
        <v>30</v>
      </c>
      <c r="C1" s="26" t="s">
        <v>31</v>
      </c>
      <c r="D1" s="26" t="s">
        <v>32</v>
      </c>
      <c r="E1" s="26" t="s">
        <v>33</v>
      </c>
      <c r="F1" s="26" t="s">
        <v>34</v>
      </c>
      <c r="G1" s="26" t="s">
        <v>35</v>
      </c>
      <c r="H1" s="26" t="s">
        <v>36</v>
      </c>
      <c r="I1" s="26" t="s">
        <v>37</v>
      </c>
      <c r="J1" s="26" t="s">
        <v>38</v>
      </c>
      <c r="K1" s="27" t="s">
        <v>39</v>
      </c>
      <c r="L1" s="896" t="s">
        <v>40</v>
      </c>
      <c r="M1" s="27" t="s">
        <v>41</v>
      </c>
      <c r="N1" s="27" t="s">
        <v>42</v>
      </c>
      <c r="O1" s="27" t="s">
        <v>43</v>
      </c>
      <c r="P1" s="27" t="s">
        <v>44</v>
      </c>
      <c r="Q1" s="1107" t="s">
        <v>45</v>
      </c>
      <c r="R1" s="1108" t="s">
        <v>46</v>
      </c>
      <c r="S1" s="27" t="s">
        <v>47</v>
      </c>
      <c r="T1" s="27" t="s">
        <v>48</v>
      </c>
      <c r="U1" s="1107" t="s">
        <v>49</v>
      </c>
      <c r="V1" s="27" t="s">
        <v>50</v>
      </c>
      <c r="W1" s="1067" t="s">
        <v>51</v>
      </c>
      <c r="X1" s="1075" t="s">
        <v>52</v>
      </c>
      <c r="Y1" s="1070" t="s">
        <v>53</v>
      </c>
      <c r="Z1" s="30" t="s">
        <v>54</v>
      </c>
      <c r="AA1" s="30" t="s">
        <v>55</v>
      </c>
      <c r="AB1" s="1012" t="s">
        <v>56</v>
      </c>
      <c r="AC1" s="1109" t="s">
        <v>57</v>
      </c>
      <c r="AD1" s="1109" t="s">
        <v>58</v>
      </c>
      <c r="AE1" s="1109" t="s">
        <v>59</v>
      </c>
      <c r="AF1" s="1109" t="s">
        <v>60</v>
      </c>
      <c r="AG1" s="1109" t="s">
        <v>61</v>
      </c>
      <c r="AH1" s="1109" t="s">
        <v>62</v>
      </c>
      <c r="AI1" s="1109" t="s">
        <v>63</v>
      </c>
      <c r="AJ1" s="1109" t="s">
        <v>64</v>
      </c>
      <c r="AK1" s="1109" t="s">
        <v>65</v>
      </c>
      <c r="AL1" s="1109" t="s">
        <v>66</v>
      </c>
      <c r="AM1" s="1109" t="s">
        <v>67</v>
      </c>
      <c r="AN1" s="1109" t="s">
        <v>68</v>
      </c>
    </row>
    <row r="2" spans="1:40" ht="126" customHeight="1" x14ac:dyDescent="0.25">
      <c r="A2" s="202" t="s">
        <v>69</v>
      </c>
      <c r="B2" s="1127" t="s">
        <v>121</v>
      </c>
      <c r="C2" s="1128" t="s">
        <v>122</v>
      </c>
      <c r="D2" s="1129" t="s">
        <v>72</v>
      </c>
      <c r="E2" s="1130" t="s">
        <v>73</v>
      </c>
      <c r="F2" s="1057"/>
      <c r="G2" s="1057"/>
      <c r="H2" s="1057"/>
      <c r="I2" s="1057"/>
      <c r="J2" s="1045" t="s">
        <v>676</v>
      </c>
      <c r="K2" s="180" t="s">
        <v>641</v>
      </c>
      <c r="L2" s="174" t="s">
        <v>642</v>
      </c>
      <c r="M2" s="1116" t="s">
        <v>60</v>
      </c>
      <c r="N2" s="1117" t="s">
        <v>339</v>
      </c>
      <c r="O2" s="1117" t="s">
        <v>139</v>
      </c>
      <c r="P2" s="1117" t="s">
        <v>75</v>
      </c>
      <c r="Q2" s="1118">
        <v>73000000</v>
      </c>
      <c r="R2" s="1118">
        <v>73000000</v>
      </c>
      <c r="S2" s="175" t="s">
        <v>84</v>
      </c>
      <c r="T2" s="1117" t="s">
        <v>77</v>
      </c>
      <c r="U2" s="931" t="s">
        <v>407</v>
      </c>
      <c r="V2" s="1119">
        <v>7000094657</v>
      </c>
      <c r="W2" s="1120">
        <v>4500030158</v>
      </c>
      <c r="X2" s="1121">
        <v>32235820</v>
      </c>
      <c r="Y2" s="1119" t="s">
        <v>677</v>
      </c>
      <c r="Z2" s="1080" t="s">
        <v>728</v>
      </c>
      <c r="AA2" s="1117"/>
      <c r="AB2" s="1122"/>
      <c r="AC2" s="1123"/>
      <c r="AD2" s="1124"/>
      <c r="AE2" s="1125"/>
      <c r="AF2" s="1115"/>
      <c r="AG2" s="1078">
        <v>32235820</v>
      </c>
      <c r="AH2" s="1123"/>
      <c r="AI2" s="1123">
        <v>73000000</v>
      </c>
      <c r="AJ2" s="1126"/>
      <c r="AK2" s="1123"/>
      <c r="AL2" s="1123"/>
      <c r="AM2" s="1123"/>
      <c r="AN2" s="1125"/>
    </row>
    <row r="3" spans="1:40" s="990" customFormat="1" x14ac:dyDescent="0.25">
      <c r="A3" s="990" t="s">
        <v>804</v>
      </c>
    </row>
  </sheetData>
  <customSheetViews>
    <customSheetView guid="{B8F9BE5B-3007-463E-9E6E-C1CC1E78165A}">
      <selection activeCell="A2" sqref="A2"/>
      <pageMargins left="0.7" right="0.7" top="0.75" bottom="0.75" header="0.3" footer="0.3"/>
    </customSheetView>
    <customSheetView guid="{D6CC93E9-9A1F-46FE-B458-E0E71B3CE42C}">
      <selection activeCell="A2" sqref="A2"/>
      <pageMargins left="0.7" right="0.7" top="0.75" bottom="0.75" header="0.3" footer="0.3"/>
    </customSheetView>
    <customSheetView guid="{D85F31E8-8D83-46EC-BB2C-CE8853DEDE13}" topLeftCell="AH1">
      <selection activeCell="J2" sqref="J2:AN2"/>
      <pageMargins left="0.7" right="0.7" top="0.75" bottom="0.75" header="0.3" footer="0.3"/>
    </customSheetView>
    <customSheetView guid="{939BE623-824E-4EBF-A602-61284C189616}">
      <selection activeCell="A2" sqref="A2"/>
      <pageMargins left="0.7" right="0.7" top="0.75" bottom="0.75" header="0.3" footer="0.3"/>
    </customSheetView>
    <customSheetView guid="{788FE536-5BB5-4F77-AE4D-5E43E69F0D06}" topLeftCell="AD1">
      <selection activeCell="A2" sqref="A2:AN2"/>
      <pageMargins left="0.7" right="0.7" top="0.75" bottom="0.75" header="0.3" footer="0.3"/>
    </customSheetView>
    <customSheetView guid="{B92FD98C-19B7-4302-A1BD-6749C5FD423E}" topLeftCell="AC1">
      <selection activeCell="AM2" sqref="AM2"/>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
  <sheetViews>
    <sheetView topLeftCell="D4" workbookViewId="0">
      <selection activeCell="I30" sqref="I30:M30"/>
    </sheetView>
  </sheetViews>
  <sheetFormatPr baseColWidth="10" defaultRowHeight="15" x14ac:dyDescent="0.25"/>
  <cols>
    <col min="1" max="1" width="29.140625" customWidth="1"/>
    <col min="2" max="2" width="18.85546875" customWidth="1"/>
    <col min="3" max="3" width="16" customWidth="1"/>
    <col min="4" max="4" width="14.85546875" customWidth="1"/>
    <col min="5" max="5" width="14.28515625" customWidth="1"/>
    <col min="6" max="6" width="11.85546875" customWidth="1"/>
    <col min="7" max="7" width="13.7109375" customWidth="1"/>
    <col min="8" max="8" width="13" customWidth="1"/>
    <col min="10" max="10" width="28.42578125" customWidth="1"/>
    <col min="11" max="11" width="18.7109375" customWidth="1"/>
    <col min="12" max="12" width="40" customWidth="1"/>
    <col min="13" max="13" width="16" customWidth="1"/>
    <col min="14" max="14" width="14.5703125" customWidth="1"/>
    <col min="15" max="15" width="14.28515625" customWidth="1"/>
    <col min="16" max="16" width="17.5703125" customWidth="1"/>
    <col min="17" max="17" width="22.7109375" customWidth="1"/>
    <col min="18" max="18" width="19.85546875" customWidth="1"/>
    <col min="19" max="19" width="15.7109375" customWidth="1"/>
    <col min="20" max="20" width="14.7109375" customWidth="1"/>
    <col min="21" max="21" width="26.85546875" customWidth="1"/>
    <col min="22" max="22" width="13.5703125" customWidth="1"/>
    <col min="23" max="23" width="13.42578125" customWidth="1"/>
    <col min="24" max="24" width="18.42578125" customWidth="1"/>
    <col min="25" max="25" width="19.5703125" customWidth="1"/>
    <col min="26" max="26" width="19" customWidth="1"/>
    <col min="27" max="28" width="14.7109375" customWidth="1"/>
    <col min="29" max="29" width="17" customWidth="1"/>
    <col min="30" max="30" width="18" customWidth="1"/>
    <col min="31" max="31" width="16" customWidth="1"/>
    <col min="32" max="32" width="22.7109375" customWidth="1"/>
    <col min="33" max="33" width="18.140625" customWidth="1"/>
    <col min="34" max="34" width="16.5703125" customWidth="1"/>
    <col min="35" max="35" width="18.28515625" customWidth="1"/>
    <col min="36" max="36" width="16.42578125" customWidth="1"/>
    <col min="37" max="37" width="18" customWidth="1"/>
    <col min="38" max="38" width="16.28515625" customWidth="1"/>
    <col min="39" max="39" width="15.5703125" customWidth="1"/>
    <col min="40" max="40" width="17.42578125" customWidth="1"/>
  </cols>
  <sheetData>
    <row r="1" spans="1:40" ht="38.25" x14ac:dyDescent="0.25">
      <c r="A1" s="25" t="s">
        <v>29</v>
      </c>
      <c r="B1" s="25" t="s">
        <v>30</v>
      </c>
      <c r="C1" s="26" t="s">
        <v>31</v>
      </c>
      <c r="D1" s="26" t="s">
        <v>32</v>
      </c>
      <c r="E1" s="25" t="s">
        <v>33</v>
      </c>
      <c r="F1" s="26" t="s">
        <v>34</v>
      </c>
      <c r="G1" s="26" t="s">
        <v>35</v>
      </c>
      <c r="H1" s="25" t="s">
        <v>36</v>
      </c>
      <c r="I1" s="25" t="s">
        <v>37</v>
      </c>
      <c r="J1" s="26" t="s">
        <v>38</v>
      </c>
      <c r="K1" s="27" t="s">
        <v>39</v>
      </c>
      <c r="L1" s="896" t="s">
        <v>40</v>
      </c>
      <c r="M1" s="27" t="s">
        <v>41</v>
      </c>
      <c r="N1" s="27" t="s">
        <v>42</v>
      </c>
      <c r="O1" s="27" t="s">
        <v>43</v>
      </c>
      <c r="P1" s="27" t="s">
        <v>44</v>
      </c>
      <c r="Q1" s="1107" t="s">
        <v>45</v>
      </c>
      <c r="R1" s="1108" t="s">
        <v>46</v>
      </c>
      <c r="S1" s="27" t="s">
        <v>47</v>
      </c>
      <c r="T1" s="27" t="s">
        <v>48</v>
      </c>
      <c r="U1" s="1107" t="s">
        <v>49</v>
      </c>
      <c r="V1" s="27" t="s">
        <v>50</v>
      </c>
      <c r="W1" s="1067" t="s">
        <v>51</v>
      </c>
      <c r="X1" s="1075" t="s">
        <v>52</v>
      </c>
      <c r="Y1" s="1070" t="s">
        <v>53</v>
      </c>
      <c r="Z1" s="30" t="s">
        <v>54</v>
      </c>
      <c r="AA1" s="30" t="s">
        <v>55</v>
      </c>
      <c r="AB1" s="1012" t="s">
        <v>56</v>
      </c>
      <c r="AC1" s="1066" t="s">
        <v>57</v>
      </c>
      <c r="AD1" s="1066" t="s">
        <v>58</v>
      </c>
      <c r="AE1" s="1066" t="s">
        <v>59</v>
      </c>
      <c r="AF1" s="1066" t="s">
        <v>60</v>
      </c>
      <c r="AG1" s="1066" t="s">
        <v>61</v>
      </c>
      <c r="AH1" s="1066" t="s">
        <v>62</v>
      </c>
      <c r="AI1" s="1066" t="s">
        <v>63</v>
      </c>
      <c r="AJ1" s="1066" t="s">
        <v>64</v>
      </c>
      <c r="AK1" s="1066" t="s">
        <v>65</v>
      </c>
      <c r="AL1" s="1066" t="s">
        <v>66</v>
      </c>
      <c r="AM1" s="1066" t="s">
        <v>67</v>
      </c>
      <c r="AN1" s="1066" t="s">
        <v>68</v>
      </c>
    </row>
    <row r="2" spans="1:40" ht="124.5" customHeight="1" x14ac:dyDescent="0.25">
      <c r="A2" s="1188" t="s">
        <v>69</v>
      </c>
      <c r="B2" s="1778" t="s">
        <v>97</v>
      </c>
      <c r="C2" s="1392" t="s">
        <v>98</v>
      </c>
      <c r="D2" s="1392" t="s">
        <v>72</v>
      </c>
      <c r="E2" s="1779" t="s">
        <v>73</v>
      </c>
      <c r="F2" s="1780"/>
      <c r="G2" s="1780"/>
      <c r="H2" s="1780"/>
      <c r="I2" s="1781"/>
      <c r="J2" s="1085" t="s">
        <v>409</v>
      </c>
      <c r="K2" s="1192">
        <v>56112102</v>
      </c>
      <c r="L2" s="1177" t="s">
        <v>805</v>
      </c>
      <c r="M2" s="1770" t="s">
        <v>806</v>
      </c>
      <c r="N2" s="1085" t="s">
        <v>106</v>
      </c>
      <c r="O2" s="1085" t="s">
        <v>115</v>
      </c>
      <c r="P2" s="1085" t="s">
        <v>75</v>
      </c>
      <c r="Q2" s="1771">
        <v>76953333</v>
      </c>
      <c r="R2" s="1771"/>
      <c r="S2" s="1192" t="s">
        <v>76</v>
      </c>
      <c r="T2" s="1192" t="s">
        <v>77</v>
      </c>
      <c r="U2" s="1162" t="s">
        <v>152</v>
      </c>
      <c r="V2" s="1198">
        <v>7000094085</v>
      </c>
      <c r="W2" s="1772">
        <v>4500030152</v>
      </c>
      <c r="X2" s="1773">
        <v>43982400</v>
      </c>
      <c r="Y2" s="1774" t="s">
        <v>674</v>
      </c>
      <c r="Z2" s="1198" t="s">
        <v>675</v>
      </c>
      <c r="AA2" s="1192"/>
      <c r="AB2" s="1192"/>
      <c r="AC2" s="1200"/>
      <c r="AD2" s="1775"/>
      <c r="AE2" s="1776"/>
      <c r="AF2" s="1777">
        <v>43982400</v>
      </c>
      <c r="AG2" s="1776"/>
      <c r="AH2" s="1776"/>
      <c r="AI2" s="1776"/>
      <c r="AJ2" s="1775"/>
      <c r="AK2" s="1775"/>
      <c r="AL2" s="1775"/>
      <c r="AM2" s="1200"/>
      <c r="AN2" s="1200"/>
    </row>
    <row r="3" spans="1:40" ht="45" x14ac:dyDescent="0.25">
      <c r="A3" s="1814" t="s">
        <v>69</v>
      </c>
      <c r="B3" s="1320" t="s">
        <v>121</v>
      </c>
      <c r="C3" s="1321" t="s">
        <v>98</v>
      </c>
      <c r="D3" s="1321" t="s">
        <v>72</v>
      </c>
      <c r="E3" s="1322" t="s">
        <v>73</v>
      </c>
      <c r="F3" s="1815"/>
      <c r="G3" s="1815"/>
      <c r="H3" s="1815"/>
      <c r="I3" s="1816"/>
      <c r="J3" s="1239" t="s">
        <v>396</v>
      </c>
      <c r="K3" s="1419">
        <v>42172001</v>
      </c>
      <c r="L3" s="1394" t="s">
        <v>807</v>
      </c>
      <c r="M3" s="1817" t="s">
        <v>806</v>
      </c>
      <c r="N3" s="1239" t="s">
        <v>131</v>
      </c>
      <c r="O3" s="1239" t="s">
        <v>115</v>
      </c>
      <c r="P3" s="1239" t="s">
        <v>75</v>
      </c>
      <c r="Q3" s="1818"/>
      <c r="R3" s="1791"/>
      <c r="S3" s="1419" t="s">
        <v>76</v>
      </c>
      <c r="T3" s="1419" t="s">
        <v>77</v>
      </c>
      <c r="U3" s="1823" t="s">
        <v>152</v>
      </c>
      <c r="V3" s="1242">
        <v>7000094086</v>
      </c>
      <c r="W3" s="1819">
        <v>4500030167</v>
      </c>
      <c r="X3" s="1410">
        <v>9000000</v>
      </c>
      <c r="Y3" s="1820" t="s">
        <v>672</v>
      </c>
      <c r="Z3" s="1242" t="s">
        <v>673</v>
      </c>
      <c r="AA3" s="1419"/>
      <c r="AB3" s="1419"/>
      <c r="AC3" s="1421"/>
      <c r="AD3" s="1821"/>
      <c r="AE3" s="1334"/>
      <c r="AF3" s="1824">
        <v>11588000</v>
      </c>
      <c r="AG3" s="1822"/>
      <c r="AH3" s="1822"/>
      <c r="AI3" s="1822"/>
      <c r="AJ3" s="1821"/>
      <c r="AK3" s="1821"/>
      <c r="AL3" s="1821"/>
      <c r="AM3" s="1421"/>
      <c r="AN3" s="1421"/>
    </row>
    <row r="4" spans="1:40" s="990" customFormat="1" ht="34.5" customHeight="1" x14ac:dyDescent="0.25">
      <c r="A4" s="1364" t="s">
        <v>69</v>
      </c>
      <c r="B4" s="1084"/>
      <c r="C4" s="1084"/>
      <c r="D4" s="1084"/>
      <c r="E4" s="1084"/>
      <c r="F4" s="1023"/>
      <c r="G4" s="1023"/>
      <c r="H4" s="1023"/>
      <c r="I4" s="1039"/>
      <c r="J4" s="1025"/>
      <c r="K4" s="1025"/>
      <c r="L4" s="1131"/>
      <c r="M4" s="1024"/>
      <c r="N4" s="1025"/>
      <c r="O4" s="1104"/>
      <c r="P4" s="1025"/>
      <c r="Q4" s="1026"/>
      <c r="R4" s="1048"/>
      <c r="S4" s="1025"/>
      <c r="T4" s="1025"/>
      <c r="U4" s="1014"/>
      <c r="V4" s="1033"/>
      <c r="W4" s="1033"/>
      <c r="X4" s="1060"/>
      <c r="Y4" s="1033"/>
      <c r="Z4" s="1040"/>
      <c r="AA4" s="1025"/>
      <c r="AB4" s="1025"/>
      <c r="AC4" s="1027"/>
      <c r="AD4" s="1027"/>
      <c r="AE4" s="1032"/>
      <c r="AF4" s="1027"/>
      <c r="AG4" s="1028"/>
      <c r="AH4" s="1028"/>
      <c r="AI4" s="1028"/>
      <c r="AJ4" s="1030"/>
      <c r="AK4" s="1027"/>
      <c r="AL4" s="1027"/>
      <c r="AM4" s="1027"/>
      <c r="AN4" s="1027"/>
    </row>
    <row r="5" spans="1:40" s="990" customFormat="1" ht="38.25" customHeight="1" x14ac:dyDescent="0.25">
      <c r="A5" s="1149" t="s">
        <v>69</v>
      </c>
      <c r="B5" s="1103"/>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c r="AM5" s="1103"/>
      <c r="AN5" s="1103"/>
    </row>
    <row r="6" spans="1:40" s="990" customFormat="1" x14ac:dyDescent="0.25">
      <c r="L6" s="990" t="s">
        <v>808</v>
      </c>
    </row>
    <row r="9" spans="1:40" x14ac:dyDescent="0.25">
      <c r="I9" s="1826" t="s">
        <v>813</v>
      </c>
      <c r="J9" s="1826" t="s">
        <v>814</v>
      </c>
      <c r="K9" s="1826" t="s">
        <v>815</v>
      </c>
      <c r="L9" s="1826" t="s">
        <v>816</v>
      </c>
      <c r="M9" s="1826" t="s">
        <v>817</v>
      </c>
      <c r="N9" s="990"/>
    </row>
    <row r="10" spans="1:40" ht="33" x14ac:dyDescent="0.3">
      <c r="I10" s="1827">
        <v>1</v>
      </c>
      <c r="J10" s="1828" t="s">
        <v>818</v>
      </c>
      <c r="K10" s="1829">
        <v>5</v>
      </c>
      <c r="L10" s="1830">
        <v>180000</v>
      </c>
      <c r="M10" s="1830">
        <f>+K10*L10</f>
        <v>900000</v>
      </c>
      <c r="N10" s="990"/>
    </row>
    <row r="11" spans="1:40" ht="16.5" x14ac:dyDescent="0.3">
      <c r="I11" s="1827">
        <v>2</v>
      </c>
      <c r="J11" s="1827" t="s">
        <v>819</v>
      </c>
      <c r="K11" s="1829">
        <v>4</v>
      </c>
      <c r="L11" s="1830">
        <v>180000</v>
      </c>
      <c r="M11" s="1830">
        <f t="shared" ref="M11:M17" si="0">+K11*L11</f>
        <v>720000</v>
      </c>
      <c r="N11" s="990"/>
    </row>
    <row r="12" spans="1:40" ht="16.5" x14ac:dyDescent="0.3">
      <c r="I12" s="1827">
        <v>3</v>
      </c>
      <c r="J12" s="1827" t="s">
        <v>820</v>
      </c>
      <c r="K12" s="1829">
        <v>4</v>
      </c>
      <c r="L12" s="1830">
        <v>80000</v>
      </c>
      <c r="M12" s="1830">
        <f t="shared" si="0"/>
        <v>320000</v>
      </c>
      <c r="N12" s="990"/>
    </row>
    <row r="13" spans="1:40" ht="16.5" x14ac:dyDescent="0.3">
      <c r="I13" s="1827">
        <v>4</v>
      </c>
      <c r="J13" s="1827" t="s">
        <v>821</v>
      </c>
      <c r="K13" s="1829">
        <v>4</v>
      </c>
      <c r="L13" s="1830">
        <v>440000</v>
      </c>
      <c r="M13" s="1830">
        <f t="shared" si="0"/>
        <v>1760000</v>
      </c>
      <c r="N13" s="990"/>
    </row>
    <row r="14" spans="1:40" ht="16.5" x14ac:dyDescent="0.3">
      <c r="I14" s="1827">
        <v>5</v>
      </c>
      <c r="J14" s="1827" t="s">
        <v>822</v>
      </c>
      <c r="K14" s="1829">
        <v>40</v>
      </c>
      <c r="L14" s="1830">
        <v>80000</v>
      </c>
      <c r="M14" s="1830">
        <f t="shared" si="0"/>
        <v>3200000</v>
      </c>
      <c r="N14" s="990"/>
    </row>
    <row r="15" spans="1:40" ht="16.5" x14ac:dyDescent="0.3">
      <c r="I15" s="1827">
        <v>6</v>
      </c>
      <c r="J15" s="1827" t="s">
        <v>823</v>
      </c>
      <c r="K15" s="1829">
        <v>4</v>
      </c>
      <c r="L15" s="1830">
        <v>278000</v>
      </c>
      <c r="M15" s="1830">
        <f t="shared" si="0"/>
        <v>1112000</v>
      </c>
      <c r="N15" s="990"/>
    </row>
    <row r="16" spans="1:40" ht="30" x14ac:dyDescent="0.3">
      <c r="I16" s="1906">
        <v>7</v>
      </c>
      <c r="J16" s="1907" t="s">
        <v>824</v>
      </c>
      <c r="K16" s="1825">
        <v>60</v>
      </c>
      <c r="L16" s="1908">
        <v>8100</v>
      </c>
      <c r="M16" s="1908">
        <f t="shared" si="0"/>
        <v>486000</v>
      </c>
      <c r="N16" s="1909" t="s">
        <v>850</v>
      </c>
    </row>
    <row r="17" spans="9:14" ht="16.5" x14ac:dyDescent="0.3">
      <c r="I17" s="1906">
        <v>8</v>
      </c>
      <c r="J17" s="1907" t="s">
        <v>825</v>
      </c>
      <c r="K17" s="1825">
        <v>60</v>
      </c>
      <c r="L17" s="1908">
        <v>10000</v>
      </c>
      <c r="M17" s="1908">
        <f t="shared" si="0"/>
        <v>600000</v>
      </c>
      <c r="N17" s="1909"/>
    </row>
    <row r="18" spans="9:14" ht="16.5" x14ac:dyDescent="0.3">
      <c r="I18" s="1906">
        <v>9</v>
      </c>
      <c r="J18" s="1907" t="s">
        <v>826</v>
      </c>
      <c r="K18" s="1825">
        <v>60</v>
      </c>
      <c r="L18" s="1908">
        <v>10000</v>
      </c>
      <c r="M18" s="1908">
        <f>+K18*L18</f>
        <v>600000</v>
      </c>
      <c r="N18" s="1909"/>
    </row>
    <row r="19" spans="9:14" ht="16.5" x14ac:dyDescent="0.3">
      <c r="I19" s="1906">
        <v>10</v>
      </c>
      <c r="J19" s="1907" t="s">
        <v>827</v>
      </c>
      <c r="K19" s="1825">
        <v>60</v>
      </c>
      <c r="L19" s="1908">
        <v>9500</v>
      </c>
      <c r="M19" s="1908">
        <f t="shared" ref="M19:M28" si="1">+K19*L19</f>
        <v>570000</v>
      </c>
      <c r="N19" s="1909"/>
    </row>
    <row r="20" spans="9:14" ht="16.5" x14ac:dyDescent="0.3">
      <c r="I20" s="1906">
        <v>11</v>
      </c>
      <c r="J20" s="1907" t="s">
        <v>828</v>
      </c>
      <c r="K20" s="1825">
        <v>60</v>
      </c>
      <c r="L20" s="1908">
        <v>3000</v>
      </c>
      <c r="M20" s="1908">
        <f t="shared" si="1"/>
        <v>180000</v>
      </c>
      <c r="N20" s="1909"/>
    </row>
    <row r="21" spans="9:14" ht="16.5" x14ac:dyDescent="0.3">
      <c r="I21" s="1906">
        <v>12</v>
      </c>
      <c r="J21" s="1907" t="s">
        <v>829</v>
      </c>
      <c r="K21" s="1825">
        <v>60</v>
      </c>
      <c r="L21" s="1908">
        <v>4000</v>
      </c>
      <c r="M21" s="1908">
        <f t="shared" si="1"/>
        <v>240000</v>
      </c>
      <c r="N21" s="1909"/>
    </row>
    <row r="22" spans="9:14" ht="16.5" x14ac:dyDescent="0.3">
      <c r="I22" s="1906">
        <v>13</v>
      </c>
      <c r="J22" s="1907" t="s">
        <v>830</v>
      </c>
      <c r="K22" s="1825">
        <v>60</v>
      </c>
      <c r="L22" s="1908">
        <v>5000</v>
      </c>
      <c r="M22" s="1908">
        <f t="shared" si="1"/>
        <v>300000</v>
      </c>
      <c r="N22" s="1909"/>
    </row>
    <row r="23" spans="9:14" ht="16.5" x14ac:dyDescent="0.3">
      <c r="I23" s="1906">
        <v>14</v>
      </c>
      <c r="J23" s="1907" t="s">
        <v>831</v>
      </c>
      <c r="K23" s="1825">
        <v>60</v>
      </c>
      <c r="L23" s="1908">
        <v>2000</v>
      </c>
      <c r="M23" s="1908">
        <f t="shared" si="1"/>
        <v>120000</v>
      </c>
      <c r="N23" s="1909"/>
    </row>
    <row r="24" spans="9:14" ht="16.5" x14ac:dyDescent="0.3">
      <c r="I24" s="1906">
        <v>15</v>
      </c>
      <c r="J24" s="1907" t="s">
        <v>832</v>
      </c>
      <c r="K24" s="1825">
        <v>60</v>
      </c>
      <c r="L24" s="1908">
        <v>3000</v>
      </c>
      <c r="M24" s="1908">
        <f t="shared" si="1"/>
        <v>180000</v>
      </c>
      <c r="N24" s="1909"/>
    </row>
    <row r="25" spans="9:14" ht="16.5" x14ac:dyDescent="0.3">
      <c r="I25" s="1906">
        <v>17</v>
      </c>
      <c r="J25" s="1907" t="s">
        <v>833</v>
      </c>
      <c r="K25" s="1825">
        <v>60</v>
      </c>
      <c r="L25" s="1908">
        <v>16000</v>
      </c>
      <c r="M25" s="1908">
        <f t="shared" si="1"/>
        <v>960000</v>
      </c>
      <c r="N25" s="1909"/>
    </row>
    <row r="26" spans="9:14" ht="16.5" x14ac:dyDescent="0.3">
      <c r="I26" s="1906">
        <v>18</v>
      </c>
      <c r="J26" s="1907" t="s">
        <v>834</v>
      </c>
      <c r="K26" s="1825">
        <v>60</v>
      </c>
      <c r="L26" s="1908">
        <v>11000</v>
      </c>
      <c r="M26" s="1908">
        <f t="shared" si="1"/>
        <v>660000</v>
      </c>
      <c r="N26" s="1909"/>
    </row>
    <row r="27" spans="9:14" ht="16.5" x14ac:dyDescent="0.3">
      <c r="I27" s="1906">
        <v>20</v>
      </c>
      <c r="J27" s="1907" t="s">
        <v>835</v>
      </c>
      <c r="K27" s="1825">
        <v>60</v>
      </c>
      <c r="L27" s="1908">
        <v>60000</v>
      </c>
      <c r="M27" s="1908">
        <f t="shared" si="1"/>
        <v>3600000</v>
      </c>
      <c r="N27" s="1909"/>
    </row>
    <row r="28" spans="9:14" ht="16.5" x14ac:dyDescent="0.3">
      <c r="I28" s="1906">
        <v>21</v>
      </c>
      <c r="J28" s="1907" t="s">
        <v>836</v>
      </c>
      <c r="K28" s="1825">
        <v>60</v>
      </c>
      <c r="L28" s="1908">
        <v>15000</v>
      </c>
      <c r="M28" s="1908">
        <f t="shared" si="1"/>
        <v>900000</v>
      </c>
      <c r="N28" s="990"/>
    </row>
    <row r="29" spans="9:14" ht="16.5" x14ac:dyDescent="0.3">
      <c r="I29" s="1827">
        <v>22</v>
      </c>
      <c r="J29" s="1910" t="s">
        <v>837</v>
      </c>
      <c r="K29" s="1829">
        <v>250</v>
      </c>
      <c r="L29" s="1830">
        <v>450000</v>
      </c>
      <c r="M29" s="1830">
        <f>+L29*K29</f>
        <v>112500000</v>
      </c>
      <c r="N29" s="990"/>
    </row>
    <row r="30" spans="9:14" ht="16.5" x14ac:dyDescent="0.3">
      <c r="I30" s="1827">
        <v>23</v>
      </c>
      <c r="J30" s="1910" t="s">
        <v>838</v>
      </c>
      <c r="K30" s="1829">
        <v>2</v>
      </c>
      <c r="L30" s="1830">
        <v>700000</v>
      </c>
      <c r="M30" s="1830">
        <f>+L30*K30</f>
        <v>1400000</v>
      </c>
      <c r="N30" s="990"/>
    </row>
    <row r="31" spans="9:14" ht="16.5" x14ac:dyDescent="0.3">
      <c r="I31" s="1831">
        <v>24</v>
      </c>
      <c r="J31" s="1910" t="s">
        <v>839</v>
      </c>
      <c r="K31" s="1829">
        <v>15</v>
      </c>
      <c r="L31" s="1903">
        <v>700000</v>
      </c>
      <c r="M31" s="1911">
        <f>+K31*L31</f>
        <v>10500000</v>
      </c>
      <c r="N31" s="990"/>
    </row>
    <row r="32" spans="9:14" x14ac:dyDescent="0.25">
      <c r="I32" s="990"/>
      <c r="J32" s="990"/>
      <c r="K32" s="826"/>
      <c r="L32" s="1910" t="s">
        <v>851</v>
      </c>
      <c r="M32" s="1912">
        <f>SUM(M10:M31)</f>
        <v>141808000</v>
      </c>
      <c r="N32" s="990"/>
    </row>
  </sheetData>
  <customSheetViews>
    <customSheetView guid="{B8F9BE5B-3007-463E-9E6E-C1CC1E78165A}" topLeftCell="D4">
      <selection activeCell="I30" sqref="I30:M30"/>
      <pageMargins left="0.7" right="0.7" top="0.75" bottom="0.75" header="0.3" footer="0.3"/>
      <pageSetup paperSize="9" orientation="portrait" horizontalDpi="0" verticalDpi="0" r:id="rId1"/>
    </customSheetView>
    <customSheetView guid="{D6CC93E9-9A1F-46FE-B458-E0E71B3CE42C}">
      <selection activeCell="H11" sqref="H11"/>
      <pageMargins left="0.7" right="0.7" top="0.75" bottom="0.75" header="0.3" footer="0.3"/>
      <pageSetup paperSize="9" orientation="portrait" horizontalDpi="0" verticalDpi="0" r:id="rId2"/>
    </customSheetView>
    <customSheetView guid="{D85F31E8-8D83-46EC-BB2C-CE8853DEDE13}">
      <selection activeCell="A3" sqref="A3"/>
      <pageMargins left="0.7" right="0.7" top="0.75" bottom="0.75" header="0.3" footer="0.3"/>
      <pageSetup paperSize="9" orientation="portrait" horizontalDpi="0" verticalDpi="0" r:id="rId3"/>
    </customSheetView>
    <customSheetView guid="{939BE623-824E-4EBF-A602-61284C189616}">
      <selection activeCell="B3" sqref="B3"/>
      <pageMargins left="0.7" right="0.7" top="0.75" bottom="0.75" header="0.3" footer="0.3"/>
      <pageSetup paperSize="9" orientation="portrait" horizontalDpi="0" verticalDpi="0" r:id="rId4"/>
    </customSheetView>
    <customSheetView guid="{788FE536-5BB5-4F77-AE4D-5E43E69F0D06}">
      <selection activeCell="A2" sqref="A2"/>
      <pageMargins left="0.7" right="0.7" top="0.75" bottom="0.75" header="0.3" footer="0.3"/>
      <pageSetup paperSize="9" orientation="portrait" r:id="rId5"/>
    </customSheetView>
    <customSheetView guid="{B92FD98C-19B7-4302-A1BD-6749C5FD423E}" topLeftCell="AH1">
      <selection activeCell="AN3" sqref="AN3"/>
      <pageMargins left="0.7" right="0.7" top="0.75" bottom="0.75" header="0.3" footer="0.3"/>
      <pageSetup paperSize="9" orientation="portrait" horizontalDpi="0" verticalDpi="0" r:id="rId6"/>
    </customSheetView>
  </customSheetViews>
  <pageMargins left="0.7" right="0.7" top="0.75" bottom="0.75" header="0.3" footer="0.3"/>
  <pageSetup paperSize="9" orientation="portrait" horizontalDpi="0" verticalDpi="0"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8" workbookViewId="0">
      <selection activeCell="E42" sqref="E42:F43"/>
    </sheetView>
  </sheetViews>
  <sheetFormatPr baseColWidth="10" defaultRowHeight="15" x14ac:dyDescent="0.25"/>
  <cols>
    <col min="1" max="1" width="61.140625" customWidth="1"/>
    <col min="2" max="2" width="16.28515625" customWidth="1"/>
    <col min="4" max="4" width="19" customWidth="1"/>
    <col min="5" max="6" width="21.28515625" customWidth="1"/>
  </cols>
  <sheetData>
    <row r="1" spans="1:6" ht="38.25" x14ac:dyDescent="0.25">
      <c r="A1" s="896" t="s">
        <v>40</v>
      </c>
      <c r="B1" s="27" t="s">
        <v>41</v>
      </c>
      <c r="C1" s="27" t="s">
        <v>42</v>
      </c>
      <c r="D1" s="27" t="s">
        <v>43</v>
      </c>
      <c r="E1" s="27" t="s">
        <v>45</v>
      </c>
      <c r="F1" s="28" t="s">
        <v>46</v>
      </c>
    </row>
    <row r="2" spans="1:6" ht="47.25" customHeight="1" x14ac:dyDescent="0.25">
      <c r="A2" s="174" t="s">
        <v>109</v>
      </c>
      <c r="B2" s="164" t="s">
        <v>62</v>
      </c>
      <c r="C2" s="40" t="s">
        <v>110</v>
      </c>
      <c r="D2" s="40" t="s">
        <v>111</v>
      </c>
      <c r="E2" s="50">
        <v>4200000000</v>
      </c>
      <c r="F2" s="50">
        <v>4053155000</v>
      </c>
    </row>
    <row r="3" spans="1:6" ht="54.75" customHeight="1" x14ac:dyDescent="0.25">
      <c r="A3" s="234" t="s">
        <v>145</v>
      </c>
      <c r="B3" s="235" t="s">
        <v>408</v>
      </c>
      <c r="C3" s="175" t="s">
        <v>131</v>
      </c>
      <c r="D3" s="175" t="s">
        <v>115</v>
      </c>
      <c r="E3" s="53">
        <v>2500000</v>
      </c>
      <c r="F3" s="53">
        <v>2500000</v>
      </c>
    </row>
    <row r="4" spans="1:6" ht="73.5" customHeight="1" x14ac:dyDescent="0.25">
      <c r="A4" s="319" t="s">
        <v>163</v>
      </c>
      <c r="B4" s="216" t="s">
        <v>63</v>
      </c>
      <c r="C4" s="174" t="s">
        <v>331</v>
      </c>
      <c r="D4" s="48" t="s">
        <v>111</v>
      </c>
      <c r="E4" s="791">
        <v>476407063</v>
      </c>
      <c r="F4" s="791">
        <v>476407063</v>
      </c>
    </row>
    <row r="5" spans="1:6" ht="43.5" customHeight="1" x14ac:dyDescent="0.25">
      <c r="A5" s="355" t="s">
        <v>172</v>
      </c>
      <c r="B5" s="235" t="s">
        <v>60</v>
      </c>
      <c r="C5" s="175" t="s">
        <v>131</v>
      </c>
      <c r="D5" s="175" t="s">
        <v>173</v>
      </c>
      <c r="E5" s="792">
        <v>20000000</v>
      </c>
      <c r="F5" s="788">
        <v>20000000</v>
      </c>
    </row>
    <row r="6" spans="1:6" ht="114" customHeight="1" x14ac:dyDescent="0.25">
      <c r="A6" s="351" t="s">
        <v>175</v>
      </c>
      <c r="B6" s="36" t="s">
        <v>66</v>
      </c>
      <c r="C6" s="48" t="s">
        <v>176</v>
      </c>
      <c r="D6" s="48" t="s">
        <v>177</v>
      </c>
      <c r="E6" s="790">
        <v>349100000</v>
      </c>
      <c r="F6" s="790">
        <v>349600087</v>
      </c>
    </row>
    <row r="7" spans="1:6" ht="122.25" customHeight="1" x14ac:dyDescent="0.25">
      <c r="A7" s="900" t="s">
        <v>186</v>
      </c>
      <c r="B7" s="235" t="s">
        <v>105</v>
      </c>
      <c r="C7" s="175" t="s">
        <v>192</v>
      </c>
      <c r="D7" s="175" t="s">
        <v>177</v>
      </c>
      <c r="E7" s="156">
        <v>875000000</v>
      </c>
      <c r="F7" s="156">
        <v>772284494</v>
      </c>
    </row>
    <row r="8" spans="1:6" ht="114.75" customHeight="1" x14ac:dyDescent="0.25">
      <c r="A8" s="901" t="s">
        <v>186</v>
      </c>
      <c r="B8" s="772" t="s">
        <v>105</v>
      </c>
      <c r="C8" s="774" t="s">
        <v>131</v>
      </c>
      <c r="D8" s="175" t="s">
        <v>173</v>
      </c>
      <c r="E8" s="781">
        <v>78000000</v>
      </c>
      <c r="F8" s="781">
        <v>78000000</v>
      </c>
    </row>
    <row r="9" spans="1:6" ht="38.25" x14ac:dyDescent="0.25">
      <c r="A9" s="341" t="s">
        <v>412</v>
      </c>
      <c r="B9" s="772" t="s">
        <v>57</v>
      </c>
      <c r="C9" s="773" t="s">
        <v>106</v>
      </c>
      <c r="D9" s="175" t="s">
        <v>74</v>
      </c>
      <c r="E9" s="781">
        <v>28881850</v>
      </c>
      <c r="F9" s="781">
        <v>28881850</v>
      </c>
    </row>
    <row r="10" spans="1:6" ht="38.25" x14ac:dyDescent="0.25">
      <c r="A10" s="904" t="s">
        <v>217</v>
      </c>
      <c r="B10" s="500" t="s">
        <v>105</v>
      </c>
      <c r="C10" s="239" t="s">
        <v>176</v>
      </c>
      <c r="D10" s="239" t="s">
        <v>218</v>
      </c>
      <c r="E10" s="501">
        <v>5059791283</v>
      </c>
      <c r="F10" s="501">
        <v>4886921164</v>
      </c>
    </row>
    <row r="11" spans="1:6" ht="102" x14ac:dyDescent="0.25">
      <c r="A11" s="180" t="s">
        <v>224</v>
      </c>
      <c r="B11" s="457" t="s">
        <v>64</v>
      </c>
      <c r="C11" s="180">
        <v>12</v>
      </c>
      <c r="D11" s="180" t="s">
        <v>173</v>
      </c>
      <c r="E11" s="530">
        <v>16000000</v>
      </c>
      <c r="F11" s="530">
        <v>16000000</v>
      </c>
    </row>
    <row r="12" spans="1:6" ht="102" x14ac:dyDescent="0.25">
      <c r="A12" s="180" t="s">
        <v>224</v>
      </c>
      <c r="B12" s="782" t="s">
        <v>105</v>
      </c>
      <c r="C12" s="758">
        <v>9</v>
      </c>
      <c r="D12" s="180" t="s">
        <v>173</v>
      </c>
      <c r="E12" s="776">
        <v>60000000</v>
      </c>
      <c r="F12" s="776">
        <v>60000000</v>
      </c>
    </row>
    <row r="13" spans="1:6" ht="38.25" x14ac:dyDescent="0.25">
      <c r="A13" s="180" t="s">
        <v>226</v>
      </c>
      <c r="B13" s="457" t="s">
        <v>65</v>
      </c>
      <c r="C13" s="180" t="s">
        <v>94</v>
      </c>
      <c r="D13" s="180" t="s">
        <v>227</v>
      </c>
      <c r="E13" s="789">
        <v>1258333790</v>
      </c>
      <c r="F13" s="530">
        <v>909204000</v>
      </c>
    </row>
    <row r="14" spans="1:6" ht="38.25" x14ac:dyDescent="0.25">
      <c r="A14" s="914" t="s">
        <v>226</v>
      </c>
      <c r="B14" s="917" t="s">
        <v>57</v>
      </c>
      <c r="C14" s="914" t="s">
        <v>400</v>
      </c>
      <c r="D14" s="884" t="s">
        <v>74</v>
      </c>
      <c r="E14" s="919">
        <v>2683765930</v>
      </c>
      <c r="F14" s="919">
        <v>2431562880</v>
      </c>
    </row>
    <row r="15" spans="1:6" ht="38.25" x14ac:dyDescent="0.25">
      <c r="A15" s="914" t="s">
        <v>387</v>
      </c>
      <c r="B15" s="917" t="s">
        <v>57</v>
      </c>
      <c r="C15" s="914" t="s">
        <v>331</v>
      </c>
      <c r="D15" s="884" t="s">
        <v>74</v>
      </c>
      <c r="E15" s="919">
        <v>336430070</v>
      </c>
      <c r="F15" s="919">
        <v>336430070</v>
      </c>
    </row>
    <row r="16" spans="1:6" ht="25.5" x14ac:dyDescent="0.25">
      <c r="A16" s="323" t="s">
        <v>243</v>
      </c>
      <c r="B16" s="445" t="s">
        <v>105</v>
      </c>
      <c r="C16" s="443" t="s">
        <v>308</v>
      </c>
      <c r="D16" s="443" t="s">
        <v>245</v>
      </c>
      <c r="E16" s="447">
        <v>30000000</v>
      </c>
      <c r="F16" s="447">
        <v>30000000</v>
      </c>
    </row>
    <row r="17" spans="1:6" ht="25.5" x14ac:dyDescent="0.25">
      <c r="A17" s="905" t="s">
        <v>243</v>
      </c>
      <c r="B17" s="767" t="s">
        <v>130</v>
      </c>
      <c r="C17" s="768" t="s">
        <v>308</v>
      </c>
      <c r="D17" s="768" t="s">
        <v>245</v>
      </c>
      <c r="E17" s="778">
        <v>30000000</v>
      </c>
      <c r="F17" s="778">
        <v>30000000</v>
      </c>
    </row>
    <row r="18" spans="1:6" ht="38.25" x14ac:dyDescent="0.25">
      <c r="A18" s="906" t="s">
        <v>250</v>
      </c>
      <c r="B18" s="445" t="s">
        <v>105</v>
      </c>
      <c r="C18" s="443" t="s">
        <v>192</v>
      </c>
      <c r="D18" s="443" t="s">
        <v>591</v>
      </c>
      <c r="E18" s="447">
        <v>15000000</v>
      </c>
      <c r="F18" s="447">
        <v>15000000</v>
      </c>
    </row>
    <row r="19" spans="1:6" ht="25.5" x14ac:dyDescent="0.25">
      <c r="A19" s="323" t="s">
        <v>255</v>
      </c>
      <c r="B19" s="529" t="s">
        <v>62</v>
      </c>
      <c r="C19" s="69" t="s">
        <v>331</v>
      </c>
      <c r="D19" s="180" t="s">
        <v>111</v>
      </c>
      <c r="E19" s="788">
        <v>630000000</v>
      </c>
      <c r="F19" s="788">
        <v>407500000</v>
      </c>
    </row>
    <row r="20" spans="1:6" x14ac:dyDescent="0.25">
      <c r="A20" s="323" t="s">
        <v>256</v>
      </c>
      <c r="B20" s="529" t="s">
        <v>62</v>
      </c>
      <c r="C20" s="69" t="s">
        <v>106</v>
      </c>
      <c r="D20" s="180" t="s">
        <v>257</v>
      </c>
      <c r="E20" s="788">
        <v>60000000</v>
      </c>
      <c r="F20" s="788">
        <v>60000000</v>
      </c>
    </row>
    <row r="21" spans="1:6" ht="25.5" x14ac:dyDescent="0.25">
      <c r="A21" s="907" t="s">
        <v>255</v>
      </c>
      <c r="B21" s="883" t="s">
        <v>105</v>
      </c>
      <c r="C21" s="800" t="s">
        <v>308</v>
      </c>
      <c r="D21" s="800" t="s">
        <v>74</v>
      </c>
      <c r="E21" s="885">
        <v>525000000</v>
      </c>
      <c r="F21" s="885">
        <v>525000000</v>
      </c>
    </row>
    <row r="22" spans="1:6" x14ac:dyDescent="0.25">
      <c r="A22" s="623" t="s">
        <v>288</v>
      </c>
      <c r="B22" s="622"/>
      <c r="C22" s="622"/>
      <c r="D22" s="622"/>
      <c r="E22" s="799">
        <v>110210000</v>
      </c>
      <c r="F22" s="799">
        <v>110210000</v>
      </c>
    </row>
    <row r="23" spans="1:6" x14ac:dyDescent="0.25">
      <c r="A23" s="623" t="s">
        <v>288</v>
      </c>
      <c r="B23" s="622"/>
      <c r="C23" s="622"/>
      <c r="D23" s="622"/>
      <c r="E23" s="799">
        <v>110210000</v>
      </c>
      <c r="F23" s="799">
        <v>110210000</v>
      </c>
    </row>
    <row r="24" spans="1:6" x14ac:dyDescent="0.25">
      <c r="A24" s="623" t="s">
        <v>293</v>
      </c>
      <c r="B24" s="622"/>
      <c r="C24" s="622"/>
      <c r="D24" s="622"/>
      <c r="E24" s="793">
        <v>408989500</v>
      </c>
      <c r="F24" s="793">
        <v>408989500</v>
      </c>
    </row>
    <row r="25" spans="1:6" x14ac:dyDescent="0.25">
      <c r="A25" s="623" t="s">
        <v>293</v>
      </c>
      <c r="B25" s="622" t="s">
        <v>57</v>
      </c>
      <c r="C25" s="622"/>
      <c r="D25" s="622"/>
      <c r="E25" s="798">
        <v>408989500</v>
      </c>
      <c r="F25" s="793">
        <v>408989500</v>
      </c>
    </row>
    <row r="26" spans="1:6" x14ac:dyDescent="0.25">
      <c r="A26" s="654" t="s">
        <v>297</v>
      </c>
      <c r="B26" s="622"/>
      <c r="C26" s="622"/>
      <c r="D26" s="622"/>
      <c r="E26" s="794">
        <v>219317500</v>
      </c>
      <c r="F26" s="794">
        <v>219317500</v>
      </c>
    </row>
    <row r="27" spans="1:6" x14ac:dyDescent="0.25">
      <c r="A27" s="654" t="s">
        <v>297</v>
      </c>
      <c r="B27" s="622"/>
      <c r="C27" s="622"/>
      <c r="D27" s="785"/>
      <c r="E27" s="795">
        <v>219317500</v>
      </c>
      <c r="F27" s="795">
        <v>219317500</v>
      </c>
    </row>
    <row r="28" spans="1:6" x14ac:dyDescent="0.25">
      <c r="A28" s="670" t="s">
        <v>300</v>
      </c>
      <c r="B28" s="669"/>
      <c r="C28" s="669"/>
      <c r="D28" s="669"/>
      <c r="E28" s="793">
        <v>1693013000</v>
      </c>
      <c r="F28" s="793">
        <v>1693013000</v>
      </c>
    </row>
    <row r="29" spans="1:6" ht="26.25" x14ac:dyDescent="0.25">
      <c r="A29" s="670" t="s">
        <v>401</v>
      </c>
      <c r="B29" s="796" t="s">
        <v>105</v>
      </c>
      <c r="C29" s="796"/>
      <c r="D29" s="796" t="s">
        <v>74</v>
      </c>
      <c r="E29" s="797">
        <v>1200000000</v>
      </c>
      <c r="F29" s="797">
        <v>1200000000</v>
      </c>
    </row>
    <row r="30" spans="1:6" ht="38.25" x14ac:dyDescent="0.25">
      <c r="A30" s="896" t="s">
        <v>40</v>
      </c>
      <c r="B30" s="27" t="s">
        <v>41</v>
      </c>
      <c r="C30" s="27" t="s">
        <v>42</v>
      </c>
      <c r="D30" s="27" t="s">
        <v>43</v>
      </c>
      <c r="E30" s="27" t="s">
        <v>45</v>
      </c>
      <c r="F30" s="28" t="s">
        <v>46</v>
      </c>
    </row>
    <row r="31" spans="1:6" ht="38.25" x14ac:dyDescent="0.25">
      <c r="A31" s="908" t="s">
        <v>388</v>
      </c>
      <c r="B31" s="704" t="s">
        <v>60</v>
      </c>
      <c r="C31" s="703" t="s">
        <v>344</v>
      </c>
      <c r="D31" s="260" t="s">
        <v>371</v>
      </c>
      <c r="E31" s="734">
        <v>46244390</v>
      </c>
      <c r="F31" s="734">
        <v>46244390</v>
      </c>
    </row>
    <row r="32" spans="1:6" ht="75" x14ac:dyDescent="0.25">
      <c r="A32" s="911" t="s">
        <v>391</v>
      </c>
      <c r="B32" s="783" t="s">
        <v>57</v>
      </c>
      <c r="C32" s="760" t="s">
        <v>344</v>
      </c>
      <c r="D32" s="784" t="s">
        <v>74</v>
      </c>
      <c r="E32" s="860">
        <v>29532000</v>
      </c>
      <c r="F32" s="860">
        <v>29532000</v>
      </c>
    </row>
    <row r="33" spans="1:7" ht="60" x14ac:dyDescent="0.25">
      <c r="A33" s="911" t="s">
        <v>392</v>
      </c>
      <c r="B33" s="783" t="s">
        <v>57</v>
      </c>
      <c r="C33" s="760" t="s">
        <v>344</v>
      </c>
      <c r="D33" s="784" t="s">
        <v>74</v>
      </c>
      <c r="E33" s="860">
        <v>29532000</v>
      </c>
      <c r="F33" s="860">
        <v>29532000</v>
      </c>
    </row>
    <row r="34" spans="1:7" ht="75" x14ac:dyDescent="0.25">
      <c r="A34" s="911" t="s">
        <v>402</v>
      </c>
      <c r="B34" s="783" t="s">
        <v>57</v>
      </c>
      <c r="C34" s="760" t="s">
        <v>344</v>
      </c>
      <c r="D34" s="784" t="s">
        <v>74</v>
      </c>
      <c r="E34" s="860">
        <v>34691610</v>
      </c>
      <c r="F34" s="860">
        <v>34691610</v>
      </c>
    </row>
    <row r="35" spans="1:7" x14ac:dyDescent="0.25">
      <c r="A35" s="921" t="s">
        <v>621</v>
      </c>
      <c r="B35" s="921"/>
      <c r="C35" s="921"/>
      <c r="D35" s="921"/>
      <c r="E35" s="921"/>
      <c r="F35" s="922">
        <f>SUM(F2:F34)</f>
        <v>19998493608</v>
      </c>
    </row>
    <row r="36" spans="1:7" x14ac:dyDescent="0.25">
      <c r="A36" s="923" t="s">
        <v>622</v>
      </c>
      <c r="B36" s="923"/>
      <c r="C36" s="923"/>
      <c r="D36" s="923"/>
      <c r="E36" s="923"/>
      <c r="F36" s="924">
        <v>0.51680000000000004</v>
      </c>
    </row>
    <row r="39" spans="1:7" x14ac:dyDescent="0.25">
      <c r="D39" t="s">
        <v>625</v>
      </c>
      <c r="E39" s="925">
        <f>+F39+E44</f>
        <v>38695957210</v>
      </c>
      <c r="F39" s="925">
        <v>36825957210</v>
      </c>
      <c r="G39">
        <v>100</v>
      </c>
    </row>
    <row r="40" spans="1:7" x14ac:dyDescent="0.25">
      <c r="D40" t="s">
        <v>624</v>
      </c>
      <c r="E40">
        <v>1870000000</v>
      </c>
      <c r="F40" s="712"/>
      <c r="G40" s="925">
        <f>+F40*G39/F39</f>
        <v>0</v>
      </c>
    </row>
    <row r="42" spans="1:7" x14ac:dyDescent="0.25">
      <c r="E42" s="925">
        <v>38695957210</v>
      </c>
      <c r="F42">
        <v>100</v>
      </c>
    </row>
    <row r="43" spans="1:7" x14ac:dyDescent="0.25">
      <c r="E43" s="712">
        <f>+F35</f>
        <v>19998493608</v>
      </c>
      <c r="F43" s="925">
        <f>+E43*F42/E42</f>
        <v>51.681092935548037</v>
      </c>
    </row>
    <row r="44" spans="1:7" x14ac:dyDescent="0.25">
      <c r="E44">
        <v>1870000000</v>
      </c>
    </row>
  </sheetData>
  <protectedRanges>
    <protectedRange sqref="A3" name="Rango1"/>
    <protectedRange sqref="A5" name="Rango1_1"/>
  </protectedRanges>
  <customSheetViews>
    <customSheetView guid="{B8F9BE5B-3007-463E-9E6E-C1CC1E78165A}" state="hidden" topLeftCell="A28">
      <selection activeCell="E42" sqref="E42:F43"/>
      <pageMargins left="0.7" right="0.7" top="0.75" bottom="0.75" header="0.3" footer="0.3"/>
    </customSheetView>
    <customSheetView guid="{D6CC93E9-9A1F-46FE-B458-E0E71B3CE42C}" state="hidden" topLeftCell="A28">
      <selection activeCell="E42" sqref="E42:F43"/>
      <pageMargins left="0.7" right="0.7" top="0.75" bottom="0.75" header="0.3" footer="0.3"/>
    </customSheetView>
    <customSheetView guid="{D85F31E8-8D83-46EC-BB2C-CE8853DEDE13}" state="hidden" topLeftCell="A28">
      <selection activeCell="E42" sqref="E42:F43"/>
      <pageMargins left="0.7" right="0.7" top="0.75" bottom="0.75" header="0.3" footer="0.3"/>
    </customSheetView>
    <customSheetView guid="{939BE623-824E-4EBF-A602-61284C189616}" topLeftCell="A28">
      <selection activeCell="E42" sqref="E42:F43"/>
      <pageMargins left="0.7" right="0.7" top="0.75" bottom="0.75" header="0.3" footer="0.3"/>
    </customSheetView>
    <customSheetView guid="{8FA07EDD-39EC-479B-8B3A-784B7455E2AF}" topLeftCell="A28">
      <selection activeCell="E42" sqref="E42:F43"/>
      <pageMargins left="0.7" right="0.7" top="0.75" bottom="0.75" header="0.3" footer="0.3"/>
    </customSheetView>
    <customSheetView guid="{F0FF61F5-7946-084E-B230-2C962605FEA4}" topLeftCell="A28">
      <selection activeCell="E42" sqref="E42:F43"/>
      <pageMargins left="0.7" right="0.7" top="0.75" bottom="0.75" header="0.3" footer="0.3"/>
    </customSheetView>
    <customSheetView guid="{788FE536-5BB5-4F77-AE4D-5E43E69F0D06}" state="hidden" topLeftCell="A28">
      <selection activeCell="E42" sqref="E42:F43"/>
      <pageMargins left="0.7" right="0.7" top="0.75" bottom="0.75" header="0.3" footer="0.3"/>
    </customSheetView>
    <customSheetView guid="{B92FD98C-19B7-4302-A1BD-6749C5FD423E}" state="hidden" topLeftCell="A28">
      <selection activeCell="E42" sqref="E42:F43"/>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10" workbookViewId="0">
      <selection activeCell="F17" sqref="F17:G18"/>
    </sheetView>
  </sheetViews>
  <sheetFormatPr baseColWidth="10" defaultRowHeight="15" x14ac:dyDescent="0.25"/>
  <cols>
    <col min="1" max="1" width="50.28515625" customWidth="1"/>
    <col min="5" max="5" width="21.42578125" customWidth="1"/>
    <col min="6" max="6" width="21.140625" customWidth="1"/>
  </cols>
  <sheetData>
    <row r="1" spans="1:6" ht="63.75" x14ac:dyDescent="0.25">
      <c r="A1" s="896" t="s">
        <v>40</v>
      </c>
      <c r="B1" s="27" t="s">
        <v>41</v>
      </c>
      <c r="C1" s="27" t="s">
        <v>42</v>
      </c>
      <c r="D1" s="27" t="s">
        <v>43</v>
      </c>
      <c r="E1" s="27" t="s">
        <v>45</v>
      </c>
      <c r="F1" s="28" t="s">
        <v>46</v>
      </c>
    </row>
    <row r="2" spans="1:6" ht="127.5" customHeight="1" x14ac:dyDescent="0.25">
      <c r="A2" s="898" t="s">
        <v>403</v>
      </c>
      <c r="B2" s="761" t="s">
        <v>164</v>
      </c>
      <c r="C2" s="57" t="s">
        <v>106</v>
      </c>
      <c r="D2" s="186" t="s">
        <v>405</v>
      </c>
      <c r="E2" s="781">
        <v>15000000</v>
      </c>
      <c r="F2" s="781">
        <v>15000000</v>
      </c>
    </row>
    <row r="3" spans="1:6" ht="60" x14ac:dyDescent="0.25">
      <c r="A3" s="175" t="s">
        <v>124</v>
      </c>
      <c r="B3" s="204" t="s">
        <v>164</v>
      </c>
      <c r="C3" s="186" t="s">
        <v>106</v>
      </c>
      <c r="D3" s="186" t="s">
        <v>406</v>
      </c>
      <c r="E3" s="50">
        <v>100000000</v>
      </c>
      <c r="F3" s="50">
        <v>100000000</v>
      </c>
    </row>
    <row r="4" spans="1:6" ht="45" x14ac:dyDescent="0.25">
      <c r="A4" s="174" t="s">
        <v>129</v>
      </c>
      <c r="B4" s="216" t="s">
        <v>59</v>
      </c>
      <c r="C4" s="174" t="s">
        <v>131</v>
      </c>
      <c r="D4" s="174" t="s">
        <v>132</v>
      </c>
      <c r="E4" s="156">
        <v>700000000</v>
      </c>
      <c r="F4" s="156">
        <v>700000000</v>
      </c>
    </row>
    <row r="5" spans="1:6" ht="63.75" x14ac:dyDescent="0.25">
      <c r="A5" s="395" t="s">
        <v>414</v>
      </c>
      <c r="B5" s="445" t="s">
        <v>130</v>
      </c>
      <c r="C5" s="443" t="s">
        <v>106</v>
      </c>
      <c r="D5" s="443" t="s">
        <v>413</v>
      </c>
      <c r="E5" s="156">
        <v>850000000</v>
      </c>
      <c r="F5" s="156">
        <v>595063516</v>
      </c>
    </row>
    <row r="6" spans="1:6" ht="38.25" x14ac:dyDescent="0.25">
      <c r="A6" s="757" t="s">
        <v>590</v>
      </c>
      <c r="B6" s="767" t="s">
        <v>282</v>
      </c>
      <c r="C6" s="768" t="s">
        <v>379</v>
      </c>
      <c r="D6" s="768" t="s">
        <v>380</v>
      </c>
      <c r="E6" s="778">
        <v>150000000</v>
      </c>
      <c r="F6" s="778">
        <v>136589000</v>
      </c>
    </row>
    <row r="7" spans="1:6" ht="102" x14ac:dyDescent="0.25">
      <c r="A7" s="445" t="s">
        <v>593</v>
      </c>
      <c r="B7" s="529" t="s">
        <v>164</v>
      </c>
      <c r="C7" s="69" t="s">
        <v>176</v>
      </c>
      <c r="D7" s="69" t="s">
        <v>263</v>
      </c>
      <c r="E7" s="590">
        <v>3500000000</v>
      </c>
      <c r="F7" s="590">
        <v>2136015108</v>
      </c>
    </row>
    <row r="8" spans="1:6" ht="191.25" x14ac:dyDescent="0.25">
      <c r="A8" s="445" t="s">
        <v>619</v>
      </c>
      <c r="B8" s="775" t="s">
        <v>58</v>
      </c>
      <c r="C8" s="755" t="s">
        <v>620</v>
      </c>
      <c r="D8" s="755" t="s">
        <v>74</v>
      </c>
      <c r="E8" s="779">
        <v>675785892</v>
      </c>
      <c r="F8" s="779">
        <v>675785892</v>
      </c>
    </row>
    <row r="9" spans="1:6" ht="127.5" x14ac:dyDescent="0.25">
      <c r="A9" s="69" t="s">
        <v>307</v>
      </c>
      <c r="B9" s="529" t="s">
        <v>96</v>
      </c>
      <c r="C9" s="69" t="s">
        <v>308</v>
      </c>
      <c r="D9" s="69" t="s">
        <v>309</v>
      </c>
      <c r="E9" s="343">
        <v>551050000</v>
      </c>
      <c r="F9" s="343">
        <v>551050000</v>
      </c>
    </row>
    <row r="10" spans="1:6" ht="63.75" x14ac:dyDescent="0.25">
      <c r="A10" s="896" t="s">
        <v>40</v>
      </c>
      <c r="B10" s="27" t="s">
        <v>41</v>
      </c>
      <c r="C10" s="27" t="s">
        <v>42</v>
      </c>
      <c r="D10" s="27" t="s">
        <v>43</v>
      </c>
      <c r="E10" s="27" t="s">
        <v>45</v>
      </c>
      <c r="F10" s="28" t="s">
        <v>46</v>
      </c>
    </row>
    <row r="11" spans="1:6" ht="60" x14ac:dyDescent="0.25">
      <c r="A11" s="908" t="s">
        <v>375</v>
      </c>
      <c r="B11" s="703" t="s">
        <v>58</v>
      </c>
      <c r="C11" s="703" t="s">
        <v>335</v>
      </c>
      <c r="D11" s="703" t="s">
        <v>376</v>
      </c>
      <c r="E11" s="734">
        <v>175000000</v>
      </c>
      <c r="F11" s="734">
        <v>175000000</v>
      </c>
    </row>
    <row r="12" spans="1:6" ht="30" x14ac:dyDescent="0.25">
      <c r="A12" s="911" t="s">
        <v>385</v>
      </c>
      <c r="B12" s="760" t="s">
        <v>59</v>
      </c>
      <c r="C12" s="760" t="s">
        <v>349</v>
      </c>
      <c r="D12" s="703" t="s">
        <v>376</v>
      </c>
      <c r="E12" s="860">
        <v>375000000</v>
      </c>
      <c r="F12" s="860">
        <v>375000000</v>
      </c>
    </row>
    <row r="13" spans="1:6" ht="30" x14ac:dyDescent="0.25">
      <c r="A13" s="810" t="s">
        <v>384</v>
      </c>
      <c r="B13" s="769" t="s">
        <v>65</v>
      </c>
      <c r="C13" s="769" t="s">
        <v>283</v>
      </c>
      <c r="D13" s="769" t="s">
        <v>74</v>
      </c>
      <c r="E13" s="858">
        <v>800000000</v>
      </c>
      <c r="F13" s="858">
        <v>800000000</v>
      </c>
    </row>
    <row r="14" spans="1:6" x14ac:dyDescent="0.25">
      <c r="A14" s="921" t="s">
        <v>621</v>
      </c>
      <c r="F14" s="918">
        <f>+F2+F3+F4+F5+F6+F7+F8+F9+F11+F12+F13</f>
        <v>6259503516</v>
      </c>
    </row>
    <row r="15" spans="1:6" x14ac:dyDescent="0.25">
      <c r="A15" s="923" t="s">
        <v>622</v>
      </c>
      <c r="F15" s="920">
        <v>0.1618</v>
      </c>
    </row>
    <row r="17" spans="6:7" x14ac:dyDescent="0.25">
      <c r="F17">
        <v>38695957210</v>
      </c>
      <c r="G17">
        <v>100</v>
      </c>
    </row>
    <row r="18" spans="6:7" x14ac:dyDescent="0.25">
      <c r="F18" s="918">
        <f>+F14</f>
        <v>6259503516</v>
      </c>
      <c r="G18" s="926">
        <f>+F18*G17/F17</f>
        <v>16.176117525740874</v>
      </c>
    </row>
  </sheetData>
  <customSheetViews>
    <customSheetView guid="{B8F9BE5B-3007-463E-9E6E-C1CC1E78165A}" state="hidden" topLeftCell="A10">
      <selection activeCell="F17" sqref="F17:G18"/>
      <pageMargins left="0.7" right="0.7" top="0.75" bottom="0.75" header="0.3" footer="0.3"/>
    </customSheetView>
    <customSheetView guid="{D6CC93E9-9A1F-46FE-B458-E0E71B3CE42C}" state="hidden">
      <selection activeCell="F17" sqref="F17:G18"/>
      <pageMargins left="0.7" right="0.7" top="0.75" bottom="0.75" header="0.3" footer="0.3"/>
    </customSheetView>
    <customSheetView guid="{D85F31E8-8D83-46EC-BB2C-CE8853DEDE13}" state="hidden">
      <selection activeCell="F17" sqref="F17:G18"/>
      <pageMargins left="0.7" right="0.7" top="0.75" bottom="0.75" header="0.3" footer="0.3"/>
    </customSheetView>
    <customSheetView guid="{939BE623-824E-4EBF-A602-61284C189616}">
      <selection activeCell="F17" sqref="F17:G18"/>
      <pageMargins left="0.7" right="0.7" top="0.75" bottom="0.75" header="0.3" footer="0.3"/>
    </customSheetView>
    <customSheetView guid="{8FA07EDD-39EC-479B-8B3A-784B7455E2AF}" topLeftCell="A10">
      <selection activeCell="F17" sqref="F17:G18"/>
      <pageMargins left="0.7" right="0.7" top="0.75" bottom="0.75" header="0.3" footer="0.3"/>
    </customSheetView>
    <customSheetView guid="{F0FF61F5-7946-084E-B230-2C962605FEA4}" topLeftCell="A10">
      <selection activeCell="F17" sqref="F17:G18"/>
      <pageMargins left="0.7" right="0.7" top="0.75" bottom="0.75" header="0.3" footer="0.3"/>
    </customSheetView>
    <customSheetView guid="{788FE536-5BB5-4F77-AE4D-5E43E69F0D06}" state="hidden">
      <selection activeCell="F17" sqref="F17:G18"/>
      <pageMargins left="0.7" right="0.7" top="0.75" bottom="0.75" header="0.3" footer="0.3"/>
    </customSheetView>
    <customSheetView guid="{B92FD98C-19B7-4302-A1BD-6749C5FD423E}" state="hidden">
      <selection activeCell="F17" sqref="F17:G18"/>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workbookViewId="0">
      <selection activeCell="F18" sqref="F18:G19"/>
    </sheetView>
  </sheetViews>
  <sheetFormatPr baseColWidth="10" defaultRowHeight="15" x14ac:dyDescent="0.25"/>
  <cols>
    <col min="1" max="1" width="56.7109375" customWidth="1"/>
    <col min="5" max="5" width="19.7109375" customWidth="1"/>
    <col min="6" max="6" width="21.28515625" customWidth="1"/>
  </cols>
  <sheetData>
    <row r="1" spans="1:6" ht="63.75" x14ac:dyDescent="0.25">
      <c r="A1" s="896" t="s">
        <v>40</v>
      </c>
      <c r="B1" s="27" t="s">
        <v>41</v>
      </c>
      <c r="C1" s="27" t="s">
        <v>42</v>
      </c>
      <c r="D1" s="27" t="s">
        <v>43</v>
      </c>
      <c r="E1" s="27" t="s">
        <v>45</v>
      </c>
      <c r="F1" s="28" t="s">
        <v>46</v>
      </c>
    </row>
    <row r="2" spans="1:6" ht="51" x14ac:dyDescent="0.25">
      <c r="A2" s="180" t="s">
        <v>268</v>
      </c>
      <c r="B2" s="85" t="s">
        <v>57</v>
      </c>
      <c r="C2" s="172" t="s">
        <v>269</v>
      </c>
      <c r="D2" s="172" t="s">
        <v>263</v>
      </c>
      <c r="E2" s="452">
        <v>500000000</v>
      </c>
      <c r="F2" s="325">
        <v>500000000</v>
      </c>
    </row>
    <row r="3" spans="1:6" ht="51" x14ac:dyDescent="0.25">
      <c r="A3" s="913" t="s">
        <v>268</v>
      </c>
      <c r="B3" s="914" t="s">
        <v>57</v>
      </c>
      <c r="C3" s="914" t="s">
        <v>62</v>
      </c>
      <c r="D3" s="915" t="s">
        <v>74</v>
      </c>
      <c r="E3" s="916">
        <v>272000000</v>
      </c>
      <c r="F3" s="916">
        <v>212500000</v>
      </c>
    </row>
    <row r="4" spans="1:6" ht="38.25" x14ac:dyDescent="0.25">
      <c r="A4" s="323" t="s">
        <v>280</v>
      </c>
      <c r="B4" s="457" t="s">
        <v>164</v>
      </c>
      <c r="C4" s="180" t="s">
        <v>125</v>
      </c>
      <c r="D4" s="69" t="s">
        <v>115</v>
      </c>
      <c r="E4" s="452">
        <v>73841000</v>
      </c>
      <c r="F4" s="452">
        <v>73841000</v>
      </c>
    </row>
    <row r="5" spans="1:6" ht="63.75" x14ac:dyDescent="0.25">
      <c r="A5" s="896" t="s">
        <v>40</v>
      </c>
      <c r="B5" s="27" t="s">
        <v>41</v>
      </c>
      <c r="C5" s="27" t="s">
        <v>42</v>
      </c>
      <c r="D5" s="27" t="s">
        <v>43</v>
      </c>
      <c r="E5" s="27" t="s">
        <v>45</v>
      </c>
      <c r="F5" s="28" t="s">
        <v>46</v>
      </c>
    </row>
    <row r="6" spans="1:6" ht="66" x14ac:dyDescent="0.25">
      <c r="A6" s="910" t="s">
        <v>596</v>
      </c>
      <c r="B6" s="703" t="s">
        <v>60</v>
      </c>
      <c r="C6" s="703" t="s">
        <v>349</v>
      </c>
      <c r="D6" s="703" t="s">
        <v>173</v>
      </c>
      <c r="E6" s="734">
        <v>40000000</v>
      </c>
      <c r="F6" s="734">
        <v>40000000</v>
      </c>
    </row>
    <row r="7" spans="1:6" ht="90" x14ac:dyDescent="0.25">
      <c r="A7" s="910" t="s">
        <v>594</v>
      </c>
      <c r="B7" s="703" t="s">
        <v>60</v>
      </c>
      <c r="C7" s="703" t="s">
        <v>349</v>
      </c>
      <c r="D7" s="703" t="s">
        <v>354</v>
      </c>
      <c r="E7" s="734">
        <v>180000000</v>
      </c>
      <c r="F7" s="734">
        <v>180000000</v>
      </c>
    </row>
    <row r="8" spans="1:6" ht="135" x14ac:dyDescent="0.25">
      <c r="A8" s="911" t="s">
        <v>595</v>
      </c>
      <c r="B8" s="703" t="s">
        <v>60</v>
      </c>
      <c r="C8" s="703" t="s">
        <v>349</v>
      </c>
      <c r="D8" s="703" t="s">
        <v>354</v>
      </c>
      <c r="E8" s="734">
        <v>260000000</v>
      </c>
      <c r="F8" s="734">
        <v>260000000</v>
      </c>
    </row>
    <row r="9" spans="1:6" ht="90" x14ac:dyDescent="0.25">
      <c r="A9" s="911" t="s">
        <v>598</v>
      </c>
      <c r="B9" s="703" t="s">
        <v>60</v>
      </c>
      <c r="C9" s="703" t="s">
        <v>349</v>
      </c>
      <c r="D9" s="711" t="s">
        <v>354</v>
      </c>
      <c r="E9" s="734">
        <v>120000000</v>
      </c>
      <c r="F9" s="734">
        <v>120000000</v>
      </c>
    </row>
    <row r="10" spans="1:6" ht="60" x14ac:dyDescent="0.25">
      <c r="A10" s="911" t="s">
        <v>597</v>
      </c>
      <c r="B10" s="703" t="s">
        <v>60</v>
      </c>
      <c r="C10" s="703" t="s">
        <v>349</v>
      </c>
      <c r="D10" s="711" t="s">
        <v>354</v>
      </c>
      <c r="E10" s="734">
        <v>180000000</v>
      </c>
      <c r="F10" s="734">
        <v>180000000</v>
      </c>
    </row>
    <row r="11" spans="1:6" ht="60" x14ac:dyDescent="0.25">
      <c r="A11" s="911" t="s">
        <v>605</v>
      </c>
      <c r="B11" s="703" t="s">
        <v>60</v>
      </c>
      <c r="C11" s="703" t="s">
        <v>349</v>
      </c>
      <c r="D11" s="711" t="s">
        <v>354</v>
      </c>
      <c r="E11" s="734">
        <v>120000000</v>
      </c>
      <c r="F11" s="734">
        <v>120000000</v>
      </c>
    </row>
    <row r="12" spans="1:6" ht="75" x14ac:dyDescent="0.25">
      <c r="A12" s="912" t="s">
        <v>399</v>
      </c>
      <c r="B12" s="878" t="s">
        <v>57</v>
      </c>
      <c r="C12" s="878" t="s">
        <v>335</v>
      </c>
      <c r="D12" s="878" t="s">
        <v>74</v>
      </c>
      <c r="E12" s="879">
        <v>1488305210</v>
      </c>
      <c r="F12" s="879">
        <v>1488305210</v>
      </c>
    </row>
    <row r="13" spans="1:6" x14ac:dyDescent="0.25">
      <c r="A13" s="921" t="s">
        <v>621</v>
      </c>
      <c r="F13" s="734">
        <f>+F2+F3+F4+F6+F7+F8+F9+F10+F11+F12</f>
        <v>3174646210</v>
      </c>
    </row>
    <row r="14" spans="1:6" x14ac:dyDescent="0.25">
      <c r="A14" s="923" t="s">
        <v>622</v>
      </c>
      <c r="F14" s="920">
        <v>8.2000000000000003E-2</v>
      </c>
    </row>
    <row r="18" spans="6:7" x14ac:dyDescent="0.25">
      <c r="F18">
        <v>38695957210</v>
      </c>
      <c r="G18">
        <v>100</v>
      </c>
    </row>
    <row r="19" spans="6:7" x14ac:dyDescent="0.25">
      <c r="F19" s="918">
        <f>+F13</f>
        <v>3174646210</v>
      </c>
      <c r="G19" s="926">
        <f>+F19*G18/F18</f>
        <v>8.2040772186392434</v>
      </c>
    </row>
  </sheetData>
  <customSheetViews>
    <customSheetView guid="{B8F9BE5B-3007-463E-9E6E-C1CC1E78165A}" state="hidden" topLeftCell="A10">
      <selection activeCell="F18" sqref="F18:G19"/>
      <pageMargins left="0.7" right="0.7" top="0.75" bottom="0.75" header="0.3" footer="0.3"/>
    </customSheetView>
    <customSheetView guid="{D6CC93E9-9A1F-46FE-B458-E0E71B3CE42C}" state="hidden" topLeftCell="A10">
      <selection activeCell="F18" sqref="F18:G19"/>
      <pageMargins left="0.7" right="0.7" top="0.75" bottom="0.75" header="0.3" footer="0.3"/>
    </customSheetView>
    <customSheetView guid="{D85F31E8-8D83-46EC-BB2C-CE8853DEDE13}" state="hidden" topLeftCell="A10">
      <selection activeCell="F18" sqref="F18:G19"/>
      <pageMargins left="0.7" right="0.7" top="0.75" bottom="0.75" header="0.3" footer="0.3"/>
    </customSheetView>
    <customSheetView guid="{939BE623-824E-4EBF-A602-61284C189616}" topLeftCell="A10">
      <selection activeCell="F18" sqref="F18:G19"/>
      <pageMargins left="0.7" right="0.7" top="0.75" bottom="0.75" header="0.3" footer="0.3"/>
    </customSheetView>
    <customSheetView guid="{8FA07EDD-39EC-479B-8B3A-784B7455E2AF}" topLeftCell="A10">
      <selection activeCell="F18" sqref="F18:G19"/>
      <pageMargins left="0.7" right="0.7" top="0.75" bottom="0.75" header="0.3" footer="0.3"/>
    </customSheetView>
    <customSheetView guid="{F0FF61F5-7946-084E-B230-2C962605FEA4}" topLeftCell="A10">
      <selection activeCell="F18" sqref="F18:G19"/>
      <pageMargins left="0.7" right="0.7" top="0.75" bottom="0.75" header="0.3" footer="0.3"/>
    </customSheetView>
    <customSheetView guid="{788FE536-5BB5-4F77-AE4D-5E43E69F0D06}" state="hidden" topLeftCell="A10">
      <selection activeCell="F18" sqref="F18:G19"/>
      <pageMargins left="0.7" right="0.7" top="0.75" bottom="0.75" header="0.3" footer="0.3"/>
    </customSheetView>
    <customSheetView guid="{B92FD98C-19B7-4302-A1BD-6749C5FD423E}" state="hidden" topLeftCell="A10">
      <selection activeCell="F18" sqref="F18:G19"/>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4" workbookViewId="0">
      <selection activeCell="A5" sqref="A5"/>
    </sheetView>
  </sheetViews>
  <sheetFormatPr baseColWidth="10" defaultRowHeight="15" x14ac:dyDescent="0.25"/>
  <cols>
    <col min="1" max="1" width="54" customWidth="1"/>
    <col min="4" max="4" width="17.140625" customWidth="1"/>
    <col min="5" max="5" width="22.28515625" customWidth="1"/>
    <col min="6" max="6" width="21.140625" customWidth="1"/>
  </cols>
  <sheetData>
    <row r="1" spans="1:8" ht="63.75" x14ac:dyDescent="0.25">
      <c r="A1" s="896" t="s">
        <v>40</v>
      </c>
      <c r="B1" s="27" t="s">
        <v>41</v>
      </c>
      <c r="C1" s="27" t="s">
        <v>42</v>
      </c>
      <c r="D1" s="27" t="s">
        <v>43</v>
      </c>
      <c r="E1" s="27" t="s">
        <v>45</v>
      </c>
      <c r="F1" s="28" t="s">
        <v>46</v>
      </c>
    </row>
    <row r="2" spans="1:8" ht="30" x14ac:dyDescent="0.25">
      <c r="A2" s="899" t="s">
        <v>394</v>
      </c>
      <c r="B2" s="56" t="s">
        <v>395</v>
      </c>
      <c r="C2" s="57" t="s">
        <v>131</v>
      </c>
      <c r="D2" s="57" t="s">
        <v>132</v>
      </c>
      <c r="E2" s="786">
        <v>20000000</v>
      </c>
      <c r="F2" s="786">
        <v>20000000</v>
      </c>
    </row>
    <row r="3" spans="1:8" ht="75" x14ac:dyDescent="0.25">
      <c r="A3" s="908" t="s">
        <v>316</v>
      </c>
      <c r="B3" s="704" t="s">
        <v>57</v>
      </c>
      <c r="C3" s="703" t="s">
        <v>398</v>
      </c>
      <c r="D3" s="703" t="s">
        <v>74</v>
      </c>
      <c r="E3" s="705">
        <v>285739090</v>
      </c>
      <c r="F3" s="705">
        <v>285739090</v>
      </c>
    </row>
    <row r="4" spans="1:8" ht="45" x14ac:dyDescent="0.25">
      <c r="A4" s="710" t="s">
        <v>324</v>
      </c>
      <c r="B4" s="703" t="s">
        <v>64</v>
      </c>
      <c r="C4" s="703" t="s">
        <v>176</v>
      </c>
      <c r="D4" s="703" t="s">
        <v>317</v>
      </c>
      <c r="E4" s="859">
        <v>280000000</v>
      </c>
      <c r="F4" s="859">
        <v>280000000</v>
      </c>
    </row>
    <row r="5" spans="1:8" ht="120" x14ac:dyDescent="0.25">
      <c r="A5" s="909" t="s">
        <v>334</v>
      </c>
      <c r="B5" s="703" t="s">
        <v>65</v>
      </c>
      <c r="C5" s="703" t="s">
        <v>94</v>
      </c>
      <c r="D5" s="703" t="s">
        <v>336</v>
      </c>
      <c r="E5" s="859">
        <v>93740150</v>
      </c>
      <c r="F5" s="859">
        <v>93740150</v>
      </c>
    </row>
    <row r="6" spans="1:8" ht="90" x14ac:dyDescent="0.25">
      <c r="A6" s="908" t="s">
        <v>338</v>
      </c>
      <c r="B6" s="703" t="s">
        <v>65</v>
      </c>
      <c r="C6" s="703" t="s">
        <v>339</v>
      </c>
      <c r="D6" s="703" t="s">
        <v>340</v>
      </c>
      <c r="E6" s="734">
        <v>70000000</v>
      </c>
      <c r="F6" s="734">
        <v>70000000</v>
      </c>
      <c r="H6" s="920"/>
    </row>
    <row r="7" spans="1:8" ht="60" x14ac:dyDescent="0.25">
      <c r="A7" s="908" t="s">
        <v>404</v>
      </c>
      <c r="B7" s="703" t="s">
        <v>57</v>
      </c>
      <c r="C7" s="703" t="s">
        <v>344</v>
      </c>
      <c r="D7" s="703" t="s">
        <v>74</v>
      </c>
      <c r="E7" s="734">
        <v>25259850</v>
      </c>
      <c r="F7" s="734">
        <v>25259850</v>
      </c>
      <c r="H7" s="920"/>
    </row>
    <row r="8" spans="1:8" ht="38.25" x14ac:dyDescent="0.25">
      <c r="A8" s="880" t="s">
        <v>324</v>
      </c>
      <c r="B8" s="881" t="s">
        <v>57</v>
      </c>
      <c r="C8" s="881" t="s">
        <v>335</v>
      </c>
      <c r="D8" s="881" t="s">
        <v>74</v>
      </c>
      <c r="E8" s="882">
        <v>520000000</v>
      </c>
      <c r="F8" s="882">
        <v>520000000</v>
      </c>
      <c r="H8" s="920"/>
    </row>
    <row r="9" spans="1:8" x14ac:dyDescent="0.25">
      <c r="A9" s="921" t="s">
        <v>621</v>
      </c>
      <c r="B9" s="921"/>
      <c r="C9" s="921"/>
      <c r="D9" s="921"/>
      <c r="E9" s="921"/>
      <c r="F9" s="712">
        <f>SUM(F2:F8)</f>
        <v>1294739090</v>
      </c>
    </row>
    <row r="10" spans="1:8" x14ac:dyDescent="0.25">
      <c r="A10" s="923" t="s">
        <v>622</v>
      </c>
      <c r="B10" s="923"/>
      <c r="C10" s="923"/>
      <c r="D10" s="923"/>
      <c r="E10" s="923"/>
      <c r="F10" s="920">
        <v>3.3500000000000002E-2</v>
      </c>
    </row>
    <row r="13" spans="1:8" x14ac:dyDescent="0.25">
      <c r="F13">
        <v>38695957210</v>
      </c>
      <c r="G13">
        <v>100</v>
      </c>
    </row>
    <row r="14" spans="1:8" x14ac:dyDescent="0.25">
      <c r="F14" s="918">
        <f>+F9</f>
        <v>1294739090</v>
      </c>
      <c r="G14" s="926">
        <f>+F14*G13/F13</f>
        <v>3.3459285758808086</v>
      </c>
    </row>
    <row r="16" spans="1:8" x14ac:dyDescent="0.25">
      <c r="F16">
        <v>38695957210</v>
      </c>
      <c r="G16">
        <v>100</v>
      </c>
    </row>
    <row r="17" spans="5:7" x14ac:dyDescent="0.25">
      <c r="E17" t="s">
        <v>626</v>
      </c>
      <c r="F17">
        <f>2165280000+1870000000</f>
        <v>4035280000</v>
      </c>
      <c r="G17" s="926">
        <f>+F17*G16/F16</f>
        <v>10.428169480601925</v>
      </c>
    </row>
    <row r="19" spans="5:7" x14ac:dyDescent="0.25">
      <c r="G19" s="926">
        <f>+G17+79.41</f>
        <v>89.83816948060192</v>
      </c>
    </row>
    <row r="20" spans="5:7" x14ac:dyDescent="0.25">
      <c r="G20" s="926">
        <f>100-G19</f>
        <v>10.16183051939808</v>
      </c>
    </row>
  </sheetData>
  <customSheetViews>
    <customSheetView guid="{B8F9BE5B-3007-463E-9E6E-C1CC1E78165A}" state="hidden" topLeftCell="A4">
      <selection activeCell="A5" sqref="A5"/>
      <pageMargins left="0.7" right="0.7" top="0.75" bottom="0.75" header="0.3" footer="0.3"/>
    </customSheetView>
    <customSheetView guid="{D6CC93E9-9A1F-46FE-B458-E0E71B3CE42C}" state="hidden" topLeftCell="A4">
      <selection activeCell="A5" sqref="A5"/>
      <pageMargins left="0.7" right="0.7" top="0.75" bottom="0.75" header="0.3" footer="0.3"/>
    </customSheetView>
    <customSheetView guid="{D85F31E8-8D83-46EC-BB2C-CE8853DEDE13}" state="hidden" topLeftCell="A4">
      <selection activeCell="A5" sqref="A5"/>
      <pageMargins left="0.7" right="0.7" top="0.75" bottom="0.75" header="0.3" footer="0.3"/>
    </customSheetView>
    <customSheetView guid="{939BE623-824E-4EBF-A602-61284C189616}" topLeftCell="A4">
      <selection activeCell="A5" sqref="A5"/>
      <pageMargins left="0.7" right="0.7" top="0.75" bottom="0.75" header="0.3" footer="0.3"/>
    </customSheetView>
    <customSheetView guid="{8FA07EDD-39EC-479B-8B3A-784B7455E2AF}" topLeftCell="A4">
      <selection activeCell="A5" sqref="A5"/>
      <pageMargins left="0.7" right="0.7" top="0.75" bottom="0.75" header="0.3" footer="0.3"/>
    </customSheetView>
    <customSheetView guid="{F0FF61F5-7946-084E-B230-2C962605FEA4}" topLeftCell="A4">
      <selection activeCell="A5" sqref="A5"/>
      <pageMargins left="0.7" right="0.7" top="0.75" bottom="0.75" header="0.3" footer="0.3"/>
    </customSheetView>
    <customSheetView guid="{788FE536-5BB5-4F77-AE4D-5E43E69F0D06}" state="hidden" topLeftCell="A4">
      <selection activeCell="A5" sqref="A5"/>
      <pageMargins left="0.7" right="0.7" top="0.75" bottom="0.75" header="0.3" footer="0.3"/>
    </customSheetView>
    <customSheetView guid="{B92FD98C-19B7-4302-A1BD-6749C5FD423E}" state="hidden" topLeftCell="A4">
      <selection activeCell="A5" sqref="A5"/>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56"/>
  <sheetViews>
    <sheetView topLeftCell="A26" zoomScale="96" zoomScaleNormal="85" zoomScalePageLayoutView="125" workbookViewId="0">
      <pane ySplit="1" topLeftCell="A27" activePane="bottomLeft" state="frozenSplit"/>
      <selection activeCell="A26" sqref="A26"/>
      <selection pane="bottomLeft" activeCell="A86" sqref="A86"/>
    </sheetView>
  </sheetViews>
  <sheetFormatPr baseColWidth="10" defaultRowHeight="15" x14ac:dyDescent="0.25"/>
  <cols>
    <col min="1" max="1" width="22.85546875" style="826" customWidth="1"/>
    <col min="2" max="2" width="35.7109375" customWidth="1"/>
    <col min="3" max="3" width="25" bestFit="1" customWidth="1"/>
    <col min="4" max="4" width="23.42578125" customWidth="1"/>
    <col min="5" max="5" width="10.42578125" bestFit="1" customWidth="1"/>
    <col min="6" max="6" width="11.28515625" bestFit="1" customWidth="1"/>
    <col min="7" max="7" width="15.28515625" bestFit="1" customWidth="1"/>
    <col min="8" max="8" width="12.7109375" customWidth="1"/>
    <col min="9" max="9" width="27.42578125" customWidth="1"/>
    <col min="10" max="10" width="37.28515625" bestFit="1" customWidth="1"/>
    <col min="11" max="11" width="28.7109375" bestFit="1" customWidth="1"/>
    <col min="12" max="12" width="88.7109375" customWidth="1"/>
    <col min="13" max="13" width="17.28515625" customWidth="1"/>
    <col min="14" max="14" width="14.85546875" customWidth="1"/>
    <col min="15" max="15" width="27.42578125" customWidth="1"/>
    <col min="16" max="16" width="27.7109375" customWidth="1"/>
    <col min="17" max="17" width="19.42578125" customWidth="1"/>
    <col min="18" max="18" width="24.28515625" customWidth="1"/>
    <col min="19" max="19" width="18.42578125" customWidth="1"/>
    <col min="20" max="20" width="20.42578125" customWidth="1"/>
    <col min="21" max="21" width="44.140625" bestFit="1" customWidth="1"/>
    <col min="22" max="22" width="27" customWidth="1"/>
    <col min="23" max="23" width="22.85546875" customWidth="1"/>
    <col min="24" max="24" width="22.7109375" bestFit="1" customWidth="1"/>
    <col min="25" max="25" width="23.7109375" bestFit="1" customWidth="1"/>
    <col min="26" max="26" width="28.28515625" bestFit="1" customWidth="1"/>
    <col min="27" max="28" width="19.42578125" bestFit="1" customWidth="1"/>
    <col min="29" max="29" width="21.7109375" customWidth="1"/>
    <col min="30" max="31" width="24.7109375" bestFit="1" customWidth="1"/>
    <col min="32" max="32" width="28.28515625" customWidth="1"/>
    <col min="33" max="33" width="24.28515625" customWidth="1"/>
    <col min="34" max="35" width="24.28515625" bestFit="1" customWidth="1"/>
    <col min="36" max="38" width="24.7109375" bestFit="1" customWidth="1"/>
    <col min="39" max="39" width="25.140625" customWidth="1"/>
    <col min="40" max="40" width="24.7109375" bestFit="1" customWidth="1"/>
    <col min="41" max="41" width="27.42578125" bestFit="1" customWidth="1"/>
    <col min="42" max="42" width="27" bestFit="1" customWidth="1"/>
    <col min="43" max="43" width="10.42578125" customWidth="1"/>
    <col min="44" max="44" width="17.42578125" bestFit="1" customWidth="1"/>
    <col min="45" max="45" width="14.28515625" bestFit="1" customWidth="1"/>
    <col min="46" max="46" width="16.140625" customWidth="1"/>
    <col min="47" max="52" width="13.28515625" bestFit="1" customWidth="1"/>
    <col min="53" max="53" width="17.28515625" bestFit="1" customWidth="1"/>
    <col min="54" max="54" width="15.85546875" bestFit="1" customWidth="1"/>
    <col min="55" max="55" width="14.7109375" bestFit="1" customWidth="1"/>
  </cols>
  <sheetData>
    <row r="1" spans="1:41" x14ac:dyDescent="0.25">
      <c r="A1" s="2290"/>
      <c r="B1" s="2291"/>
      <c r="C1" s="2291"/>
      <c r="D1" s="2292"/>
      <c r="E1" s="2289" t="s">
        <v>0</v>
      </c>
      <c r="F1" s="2289"/>
      <c r="G1" s="2289"/>
      <c r="H1" s="2299" t="s">
        <v>1</v>
      </c>
      <c r="I1" s="2299"/>
      <c r="J1" s="2290"/>
      <c r="K1" s="2291"/>
      <c r="L1" s="2291"/>
      <c r="M1" s="2292"/>
      <c r="N1" s="2289" t="s">
        <v>0</v>
      </c>
      <c r="O1" s="2289"/>
      <c r="P1" s="2289"/>
      <c r="Q1" s="2289"/>
      <c r="R1" s="2299" t="s">
        <v>1</v>
      </c>
      <c r="S1" s="2299"/>
      <c r="T1" s="1"/>
      <c r="U1" s="1"/>
      <c r="V1" s="2290"/>
      <c r="W1" s="2291"/>
      <c r="X1" s="2291"/>
      <c r="Y1" s="2292"/>
      <c r="Z1" s="2289" t="s">
        <v>0</v>
      </c>
      <c r="AA1" s="2289"/>
      <c r="AB1" s="2289"/>
      <c r="AC1" s="2289"/>
      <c r="AD1" s="2299" t="s">
        <v>1</v>
      </c>
      <c r="AE1" s="2299"/>
      <c r="AF1" s="1"/>
      <c r="AG1" s="1"/>
      <c r="AH1" s="1"/>
      <c r="AI1" s="2290"/>
      <c r="AJ1" s="2291"/>
      <c r="AK1" s="2291"/>
      <c r="AL1" s="2292"/>
      <c r="AM1" s="2289" t="s">
        <v>0</v>
      </c>
      <c r="AN1" s="2289"/>
      <c r="AO1" s="2289"/>
    </row>
    <row r="2" spans="1:41" x14ac:dyDescent="0.25">
      <c r="A2" s="2293"/>
      <c r="B2" s="2294"/>
      <c r="C2" s="2294"/>
      <c r="D2" s="2295"/>
      <c r="E2" s="2289"/>
      <c r="F2" s="2289"/>
      <c r="G2" s="2289"/>
      <c r="H2" s="2299" t="s">
        <v>2</v>
      </c>
      <c r="I2" s="2299"/>
      <c r="J2" s="2293"/>
      <c r="K2" s="2294"/>
      <c r="L2" s="2294"/>
      <c r="M2" s="2295"/>
      <c r="N2" s="2289"/>
      <c r="O2" s="2289"/>
      <c r="P2" s="2289"/>
      <c r="Q2" s="2289"/>
      <c r="R2" s="2299" t="s">
        <v>2</v>
      </c>
      <c r="S2" s="2299"/>
      <c r="T2" s="1"/>
      <c r="U2" s="1"/>
      <c r="V2" s="2293"/>
      <c r="W2" s="2294"/>
      <c r="X2" s="2294"/>
      <c r="Y2" s="2295"/>
      <c r="Z2" s="2289"/>
      <c r="AA2" s="2289"/>
      <c r="AB2" s="2289"/>
      <c r="AC2" s="2289"/>
      <c r="AD2" s="2299" t="s">
        <v>2</v>
      </c>
      <c r="AE2" s="2299"/>
      <c r="AF2" s="1"/>
      <c r="AG2" s="1"/>
      <c r="AH2" s="1"/>
      <c r="AI2" s="2293"/>
      <c r="AJ2" s="2294"/>
      <c r="AK2" s="2294"/>
      <c r="AL2" s="2295"/>
      <c r="AM2" s="2289"/>
      <c r="AN2" s="2289"/>
      <c r="AO2" s="2289"/>
    </row>
    <row r="3" spans="1:41" x14ac:dyDescent="0.25">
      <c r="A3" s="2296"/>
      <c r="B3" s="2297"/>
      <c r="C3" s="2297"/>
      <c r="D3" s="2298"/>
      <c r="E3" s="2289" t="s">
        <v>3</v>
      </c>
      <c r="F3" s="2289"/>
      <c r="G3" s="2289"/>
      <c r="H3" s="2301" t="s">
        <v>4</v>
      </c>
      <c r="I3" s="2302"/>
      <c r="J3" s="2296"/>
      <c r="K3" s="2297"/>
      <c r="L3" s="2297"/>
      <c r="M3" s="2298"/>
      <c r="N3" s="2289" t="s">
        <v>3</v>
      </c>
      <c r="O3" s="2289"/>
      <c r="P3" s="2289"/>
      <c r="Q3" s="2289"/>
      <c r="R3" s="2301" t="s">
        <v>4</v>
      </c>
      <c r="S3" s="2302"/>
      <c r="T3" s="1"/>
      <c r="U3" s="1"/>
      <c r="V3" s="2296"/>
      <c r="W3" s="2297"/>
      <c r="X3" s="2297"/>
      <c r="Y3" s="2298"/>
      <c r="Z3" s="2289" t="s">
        <v>3</v>
      </c>
      <c r="AA3" s="2289"/>
      <c r="AB3" s="2289"/>
      <c r="AC3" s="2289"/>
      <c r="AD3" s="2301" t="s">
        <v>4</v>
      </c>
      <c r="AE3" s="2302"/>
      <c r="AF3" s="1"/>
      <c r="AG3" s="1"/>
      <c r="AH3" s="1"/>
      <c r="AI3" s="2296"/>
      <c r="AJ3" s="2297"/>
      <c r="AK3" s="2297"/>
      <c r="AL3" s="2298"/>
      <c r="AM3" s="2289" t="s">
        <v>3</v>
      </c>
      <c r="AN3" s="2289"/>
      <c r="AO3" s="2289"/>
    </row>
    <row r="4" spans="1:41" x14ac:dyDescent="0.25">
      <c r="A4" s="801"/>
      <c r="B4" s="1"/>
      <c r="C4" s="1"/>
      <c r="D4" s="1"/>
      <c r="E4" s="1"/>
      <c r="F4" s="1"/>
      <c r="G4" s="1"/>
      <c r="H4" s="1"/>
      <c r="I4" s="1"/>
      <c r="J4" s="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801"/>
      <c r="B5" s="1"/>
      <c r="C5" s="1"/>
      <c r="D5" s="1"/>
      <c r="E5" s="1"/>
      <c r="F5" s="1"/>
      <c r="G5" s="1"/>
      <c r="H5" s="1"/>
      <c r="I5" s="1"/>
      <c r="J5" s="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801"/>
      <c r="B6" s="1"/>
      <c r="C6" s="1"/>
      <c r="D6" s="1"/>
      <c r="E6" s="1"/>
      <c r="F6" s="1"/>
      <c r="G6" s="1"/>
      <c r="H6" s="1"/>
      <c r="I6" s="1"/>
      <c r="J6" s="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x14ac:dyDescent="0.25">
      <c r="A7" s="801"/>
      <c r="B7" s="1"/>
      <c r="C7" s="1"/>
      <c r="D7" s="1"/>
      <c r="E7" s="1"/>
      <c r="F7" s="1"/>
      <c r="G7" s="1"/>
      <c r="H7" s="1"/>
      <c r="I7" s="1"/>
      <c r="J7" s="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x14ac:dyDescent="0.25">
      <c r="A8" s="802" t="s">
        <v>5</v>
      </c>
      <c r="B8" s="1"/>
      <c r="C8" s="1"/>
      <c r="D8" s="1"/>
      <c r="E8" s="1"/>
      <c r="F8" s="1"/>
      <c r="G8" s="1"/>
      <c r="H8" s="1"/>
      <c r="I8" s="1"/>
      <c r="J8" s="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x14ac:dyDescent="0.25">
      <c r="A9" s="801"/>
      <c r="B9" s="3"/>
      <c r="C9" s="1"/>
      <c r="D9" s="1"/>
      <c r="E9" s="1"/>
      <c r="F9" s="1"/>
      <c r="G9" s="1"/>
      <c r="H9" s="1"/>
      <c r="I9" s="1"/>
      <c r="J9" s="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5.75" thickBot="1" x14ac:dyDescent="0.3">
      <c r="A10" s="802" t="s">
        <v>6</v>
      </c>
      <c r="B10" s="1"/>
      <c r="C10" s="1"/>
      <c r="D10" s="1"/>
      <c r="E10" s="1"/>
      <c r="F10" s="2308" t="s">
        <v>7</v>
      </c>
      <c r="G10" s="2309"/>
      <c r="H10" s="2309"/>
      <c r="I10" s="2310"/>
      <c r="J10" s="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23.25" customHeight="1" x14ac:dyDescent="0.25">
      <c r="A11" s="803" t="s">
        <v>8</v>
      </c>
      <c r="B11" s="4" t="s">
        <v>9</v>
      </c>
      <c r="C11" s="1"/>
      <c r="D11" s="1"/>
      <c r="E11" s="1"/>
      <c r="F11" s="2311"/>
      <c r="G11" s="2312"/>
      <c r="H11" s="2312"/>
      <c r="I11" s="2313"/>
      <c r="J11" s="2"/>
      <c r="K11" s="1"/>
      <c r="L11" s="1"/>
      <c r="M11" s="1"/>
      <c r="N11" s="5"/>
      <c r="O11" s="5"/>
      <c r="P11" s="5"/>
      <c r="Q11" s="5"/>
      <c r="R11" s="1"/>
      <c r="S11" s="1"/>
      <c r="T11" s="1"/>
      <c r="U11" s="1"/>
      <c r="V11" s="1"/>
      <c r="W11" s="1"/>
      <c r="X11" s="1"/>
      <c r="Y11" s="1"/>
      <c r="Z11" s="1"/>
      <c r="AA11" s="1"/>
      <c r="AB11" s="1"/>
      <c r="AC11" s="1"/>
      <c r="AD11" s="1"/>
      <c r="AE11" s="1"/>
      <c r="AF11" s="1"/>
      <c r="AG11" s="1"/>
      <c r="AH11" s="1"/>
      <c r="AI11" s="1"/>
      <c r="AJ11" s="1"/>
      <c r="AK11" s="1"/>
      <c r="AL11" s="1"/>
      <c r="AM11" s="1"/>
      <c r="AN11" s="1"/>
      <c r="AO11" s="1"/>
    </row>
    <row r="12" spans="1:41" ht="20.25" customHeight="1" x14ac:dyDescent="0.25">
      <c r="A12" s="804" t="s">
        <v>10</v>
      </c>
      <c r="B12" s="6" t="s">
        <v>11</v>
      </c>
      <c r="C12" s="1"/>
      <c r="D12" s="1"/>
      <c r="E12" s="1"/>
      <c r="F12" s="2311"/>
      <c r="G12" s="2312"/>
      <c r="H12" s="2312"/>
      <c r="I12" s="2313"/>
      <c r="J12" s="2"/>
      <c r="K12" s="1"/>
      <c r="L12" s="1"/>
      <c r="M12" s="1"/>
      <c r="N12" s="5"/>
      <c r="O12" s="5"/>
      <c r="P12" s="5"/>
      <c r="Q12" s="5"/>
      <c r="R12" s="1"/>
      <c r="S12" s="1"/>
      <c r="T12" s="1"/>
      <c r="U12" s="1"/>
      <c r="V12" s="1"/>
      <c r="W12" s="1"/>
      <c r="X12" s="1"/>
      <c r="Y12" s="1"/>
      <c r="Z12" s="1"/>
      <c r="AA12" s="1"/>
      <c r="AB12" s="1"/>
      <c r="AC12" s="1"/>
      <c r="AD12" s="1"/>
      <c r="AE12" s="1"/>
      <c r="AF12" s="1"/>
      <c r="AG12" s="1"/>
      <c r="AH12" s="1"/>
      <c r="AI12" s="1"/>
      <c r="AJ12" s="1"/>
      <c r="AK12" s="1"/>
      <c r="AL12" s="1"/>
      <c r="AM12" s="1"/>
      <c r="AN12" s="1"/>
      <c r="AO12" s="1"/>
    </row>
    <row r="13" spans="1:41" ht="19.5" customHeight="1" x14ac:dyDescent="0.25">
      <c r="A13" s="804" t="s">
        <v>12</v>
      </c>
      <c r="B13" s="7">
        <v>7491926</v>
      </c>
      <c r="C13" s="1"/>
      <c r="D13" s="1"/>
      <c r="E13" s="1"/>
      <c r="F13" s="2311"/>
      <c r="G13" s="2312"/>
      <c r="H13" s="2312"/>
      <c r="I13" s="2313"/>
      <c r="J13" s="2"/>
      <c r="K13" s="1"/>
      <c r="L13" s="1"/>
      <c r="M13" s="1"/>
      <c r="N13" s="5"/>
      <c r="O13" s="5"/>
      <c r="P13" s="5"/>
      <c r="Q13" s="5"/>
      <c r="R13" s="1"/>
      <c r="S13" s="1"/>
      <c r="T13" s="1"/>
      <c r="U13" s="1"/>
      <c r="V13" s="1"/>
      <c r="W13" s="1"/>
      <c r="X13" s="1"/>
      <c r="Y13" s="1"/>
      <c r="Z13" s="1"/>
      <c r="AA13" s="1"/>
      <c r="AB13" s="1"/>
      <c r="AC13" s="1"/>
      <c r="AD13" s="1"/>
      <c r="AE13" s="1"/>
      <c r="AF13" s="1"/>
      <c r="AG13" s="1"/>
      <c r="AH13" s="1"/>
      <c r="AI13" s="1"/>
      <c r="AJ13" s="1"/>
      <c r="AK13" s="1"/>
      <c r="AL13" s="1"/>
      <c r="AM13" s="1"/>
      <c r="AN13" s="1"/>
      <c r="AO13" s="1"/>
    </row>
    <row r="14" spans="1:41" ht="41.25" customHeight="1" x14ac:dyDescent="0.25">
      <c r="A14" s="805" t="s">
        <v>13</v>
      </c>
      <c r="B14" s="8" t="s">
        <v>14</v>
      </c>
      <c r="C14" s="1"/>
      <c r="D14" s="1"/>
      <c r="E14" s="1"/>
      <c r="F14" s="2314"/>
      <c r="G14" s="2315"/>
      <c r="H14" s="2315"/>
      <c r="I14" s="2316"/>
      <c r="J14" s="2"/>
      <c r="K14" s="1"/>
      <c r="L14" s="1"/>
      <c r="M14" s="1"/>
      <c r="N14" s="5"/>
      <c r="O14" s="5"/>
      <c r="P14" s="5"/>
      <c r="Q14" s="5"/>
      <c r="R14" s="1"/>
      <c r="S14" s="1"/>
      <c r="T14" s="1"/>
      <c r="U14" s="1"/>
      <c r="V14" s="1"/>
      <c r="W14" s="1"/>
      <c r="X14" s="1"/>
      <c r="Y14" s="1"/>
      <c r="Z14" s="1"/>
      <c r="AA14" s="1"/>
      <c r="AB14" s="1"/>
      <c r="AC14" s="1"/>
      <c r="AD14" s="1"/>
      <c r="AE14" s="1"/>
      <c r="AF14" s="1"/>
      <c r="AG14" s="1"/>
      <c r="AH14" s="1"/>
      <c r="AI14" s="1"/>
      <c r="AJ14" s="1"/>
      <c r="AK14" s="1"/>
      <c r="AL14" s="1"/>
      <c r="AM14" s="1"/>
      <c r="AN14" s="1"/>
      <c r="AO14" s="1"/>
    </row>
    <row r="15" spans="1:41" ht="147" customHeight="1" x14ac:dyDescent="0.25">
      <c r="A15" s="805" t="s">
        <v>15</v>
      </c>
      <c r="B15" s="9" t="s">
        <v>16</v>
      </c>
      <c r="C15" s="1"/>
      <c r="D15" s="1"/>
      <c r="E15" s="1"/>
      <c r="F15" s="10"/>
      <c r="G15" s="10"/>
      <c r="H15" s="10"/>
      <c r="I15" s="1"/>
      <c r="J15" s="2"/>
      <c r="K15" s="1"/>
      <c r="L15" s="1"/>
      <c r="M15" s="1"/>
      <c r="N15" s="5"/>
      <c r="O15" s="5"/>
      <c r="P15" s="5"/>
      <c r="Q15" s="5"/>
      <c r="R15" s="1"/>
      <c r="S15" s="1"/>
      <c r="T15" s="1"/>
      <c r="U15" s="1"/>
      <c r="V15" s="1"/>
      <c r="W15" s="1"/>
      <c r="X15" s="1"/>
      <c r="Y15" s="1"/>
      <c r="Z15" s="1"/>
      <c r="AA15" s="1"/>
      <c r="AB15" s="1"/>
      <c r="AC15" s="1"/>
      <c r="AD15" s="1"/>
      <c r="AE15" s="1"/>
      <c r="AF15" s="1"/>
      <c r="AG15" s="1"/>
      <c r="AH15" s="1"/>
      <c r="AI15" s="1"/>
      <c r="AJ15" s="1"/>
      <c r="AK15" s="1"/>
      <c r="AL15" s="1"/>
      <c r="AM15" s="1"/>
      <c r="AN15" s="1"/>
      <c r="AO15" s="1"/>
    </row>
    <row r="16" spans="1:41" ht="31.5" customHeight="1" x14ac:dyDescent="0.25">
      <c r="A16" s="804" t="s">
        <v>17</v>
      </c>
      <c r="B16" s="11" t="s">
        <v>18</v>
      </c>
      <c r="C16" s="1"/>
      <c r="D16" s="1"/>
      <c r="E16" s="1"/>
      <c r="F16" s="2308" t="s">
        <v>19</v>
      </c>
      <c r="G16" s="2309"/>
      <c r="H16" s="2309"/>
      <c r="I16" s="2310"/>
      <c r="J16" s="2"/>
      <c r="K16" s="1"/>
      <c r="L16" s="1"/>
      <c r="M16" s="1"/>
      <c r="N16" s="5"/>
      <c r="O16" s="5"/>
      <c r="P16" s="5"/>
      <c r="Q16" s="5"/>
      <c r="R16" s="1"/>
      <c r="S16" s="1"/>
      <c r="T16" s="1"/>
      <c r="U16" s="1"/>
      <c r="V16" s="1"/>
      <c r="W16" s="1"/>
      <c r="X16" s="1"/>
      <c r="Y16" s="1"/>
      <c r="Z16" s="1"/>
      <c r="AA16" s="1"/>
      <c r="AB16" s="1"/>
      <c r="AC16" s="1"/>
      <c r="AD16" s="1"/>
      <c r="AE16" s="1"/>
      <c r="AF16" s="1"/>
      <c r="AG16" s="1"/>
      <c r="AH16" s="1"/>
      <c r="AI16" s="1"/>
      <c r="AJ16" s="1"/>
      <c r="AK16" s="1"/>
      <c r="AL16" s="1"/>
      <c r="AM16" s="1"/>
      <c r="AN16" s="1"/>
      <c r="AO16" s="1"/>
    </row>
    <row r="17" spans="1:42" ht="36" customHeight="1" x14ac:dyDescent="0.25">
      <c r="A17" s="804" t="s">
        <v>20</v>
      </c>
      <c r="B17" s="12" t="s">
        <v>21</v>
      </c>
      <c r="C17" s="1"/>
      <c r="D17" s="1"/>
      <c r="E17" s="1"/>
      <c r="F17" s="2311"/>
      <c r="G17" s="2312"/>
      <c r="H17" s="2312"/>
      <c r="I17" s="2313"/>
      <c r="J17" s="2"/>
      <c r="K17" s="1"/>
      <c r="L17" s="1"/>
      <c r="M17" s="1"/>
      <c r="N17" s="5"/>
      <c r="O17" s="5"/>
      <c r="P17" s="5"/>
      <c r="Q17" s="5"/>
      <c r="R17" s="1"/>
      <c r="S17" s="1"/>
      <c r="T17" s="1"/>
      <c r="U17" s="1"/>
      <c r="V17" s="1"/>
      <c r="W17" s="1"/>
      <c r="X17" s="1"/>
      <c r="Y17" s="1"/>
      <c r="Z17" s="1"/>
      <c r="AA17" s="1"/>
      <c r="AB17" s="1"/>
      <c r="AC17" s="1"/>
      <c r="AD17" s="1"/>
      <c r="AE17" s="1"/>
      <c r="AF17" s="1"/>
      <c r="AG17" s="1"/>
      <c r="AH17" s="1"/>
      <c r="AI17" s="1"/>
      <c r="AJ17" s="1"/>
      <c r="AK17" s="1"/>
      <c r="AL17" s="1"/>
      <c r="AM17" s="1"/>
      <c r="AN17" s="1"/>
      <c r="AO17" s="1"/>
    </row>
    <row r="18" spans="1:42" ht="17.25" customHeight="1" x14ac:dyDescent="0.25">
      <c r="A18" s="804" t="s">
        <v>22</v>
      </c>
      <c r="B18" s="13">
        <f>28927171965+4374100000</f>
        <v>33301271965</v>
      </c>
      <c r="C18" s="1"/>
      <c r="D18" s="1"/>
      <c r="E18" s="1"/>
      <c r="F18" s="2311"/>
      <c r="G18" s="2312"/>
      <c r="H18" s="2312"/>
      <c r="I18" s="2313"/>
      <c r="J18" s="2"/>
      <c r="K18" s="1"/>
      <c r="L18" s="1"/>
      <c r="M18" s="1"/>
      <c r="N18" s="5"/>
      <c r="O18" s="5"/>
      <c r="P18" s="5"/>
      <c r="Q18" s="5"/>
      <c r="R18" s="1"/>
      <c r="S18" s="1"/>
      <c r="T18" s="1"/>
      <c r="U18" s="1"/>
      <c r="V18" s="1"/>
      <c r="W18" s="1"/>
      <c r="X18" s="1"/>
      <c r="Y18" s="1"/>
      <c r="Z18" s="1"/>
      <c r="AA18" s="1"/>
      <c r="AB18" s="1"/>
      <c r="AC18" s="1"/>
      <c r="AD18" s="1"/>
      <c r="AE18" s="1"/>
      <c r="AF18" s="1"/>
      <c r="AG18" s="1"/>
      <c r="AH18" s="1"/>
      <c r="AI18" s="1"/>
      <c r="AJ18" s="1"/>
      <c r="AK18" s="1"/>
      <c r="AL18" s="1"/>
      <c r="AM18" s="1"/>
      <c r="AN18" s="1"/>
      <c r="AO18" s="1"/>
    </row>
    <row r="19" spans="1:42" ht="41.25" customHeight="1" x14ac:dyDescent="0.25">
      <c r="A19" s="804" t="s">
        <v>23</v>
      </c>
      <c r="B19" s="14">
        <f>737717*1000</f>
        <v>737717000</v>
      </c>
      <c r="C19" s="1"/>
      <c r="D19" s="1"/>
      <c r="E19" s="1"/>
      <c r="F19" s="2311"/>
      <c r="G19" s="2312"/>
      <c r="H19" s="2312"/>
      <c r="I19" s="2313"/>
      <c r="J19" s="2"/>
      <c r="K19" s="1"/>
      <c r="L19" s="1"/>
      <c r="M19" s="1"/>
      <c r="N19" s="5"/>
      <c r="O19" s="5"/>
      <c r="P19" s="5"/>
      <c r="Q19" s="5"/>
      <c r="R19" s="1"/>
      <c r="S19" s="1"/>
      <c r="T19" s="1"/>
      <c r="U19" s="1"/>
      <c r="V19" s="1"/>
      <c r="W19" s="1"/>
      <c r="X19" s="1"/>
      <c r="Y19" s="1"/>
      <c r="Z19" s="1"/>
      <c r="AA19" s="1"/>
      <c r="AB19" s="1"/>
      <c r="AC19" s="1"/>
      <c r="AD19" s="1"/>
      <c r="AE19" s="1"/>
      <c r="AF19" s="1"/>
      <c r="AG19" s="1"/>
      <c r="AH19" s="1"/>
      <c r="AI19" s="1"/>
      <c r="AJ19" s="1"/>
      <c r="AK19" s="1"/>
      <c r="AL19" s="1"/>
      <c r="AM19" s="1"/>
      <c r="AN19" s="1"/>
      <c r="AO19" s="1"/>
    </row>
    <row r="20" spans="1:42" ht="40.5" customHeight="1" x14ac:dyDescent="0.25">
      <c r="A20" s="804" t="s">
        <v>24</v>
      </c>
      <c r="B20" s="14">
        <f>737717*100</f>
        <v>73771700</v>
      </c>
      <c r="C20" s="1"/>
      <c r="D20" s="1"/>
      <c r="E20" s="1"/>
      <c r="F20" s="2314"/>
      <c r="G20" s="2315"/>
      <c r="H20" s="2315"/>
      <c r="I20" s="2316"/>
      <c r="J20" s="2"/>
      <c r="K20" s="1"/>
      <c r="L20" s="1"/>
      <c r="M20" s="1"/>
      <c r="N20" s="5"/>
      <c r="O20" s="5"/>
      <c r="P20" s="5"/>
      <c r="Q20" s="5"/>
      <c r="R20" s="1"/>
      <c r="S20" s="1"/>
      <c r="T20" s="1"/>
      <c r="U20" s="1"/>
      <c r="V20" s="1"/>
      <c r="W20" s="1"/>
      <c r="X20" s="1"/>
      <c r="Y20" s="1"/>
      <c r="Z20" s="1"/>
      <c r="AA20" s="1"/>
      <c r="AB20" s="1"/>
      <c r="AC20" s="1"/>
      <c r="AD20" s="1"/>
      <c r="AE20" s="1"/>
      <c r="AF20" s="1"/>
      <c r="AG20" s="1"/>
      <c r="AH20" s="1"/>
      <c r="AI20" s="1"/>
      <c r="AJ20" s="1"/>
      <c r="AK20" s="1"/>
      <c r="AL20" s="1"/>
      <c r="AM20" s="1"/>
      <c r="AN20" s="1"/>
      <c r="AO20" s="1"/>
    </row>
    <row r="21" spans="1:42" ht="45" customHeight="1" thickBot="1" x14ac:dyDescent="0.3">
      <c r="A21" s="806" t="s">
        <v>25</v>
      </c>
      <c r="B21" s="15">
        <v>42760</v>
      </c>
      <c r="C21" s="1"/>
      <c r="D21" s="1"/>
      <c r="E21" s="1"/>
      <c r="F21" s="1"/>
      <c r="G21" s="1"/>
      <c r="H21" s="1"/>
      <c r="I21" s="1"/>
      <c r="J21" s="2"/>
      <c r="K21" s="1"/>
      <c r="L21" s="1"/>
      <c r="M21" s="1"/>
      <c r="N21" s="5"/>
      <c r="O21" s="5"/>
      <c r="P21" s="5"/>
      <c r="Q21" s="5"/>
      <c r="R21" s="1"/>
      <c r="S21" s="1"/>
      <c r="T21" s="1"/>
      <c r="U21" s="1"/>
      <c r="V21" s="1"/>
      <c r="W21" s="1"/>
      <c r="X21" s="1"/>
      <c r="Y21" s="1"/>
      <c r="Z21" s="1"/>
      <c r="AA21" s="1"/>
      <c r="AB21" s="1"/>
      <c r="AC21" s="1"/>
      <c r="AD21" s="1"/>
      <c r="AE21" s="1"/>
      <c r="AF21" s="1"/>
      <c r="AG21" s="1"/>
      <c r="AH21" s="1"/>
      <c r="AI21" s="1"/>
      <c r="AJ21" s="1"/>
      <c r="AK21" s="1"/>
      <c r="AL21" s="1"/>
      <c r="AM21" s="1"/>
      <c r="AN21" s="1"/>
      <c r="AO21" s="1"/>
    </row>
    <row r="22" spans="1:42" x14ac:dyDescent="0.25">
      <c r="A22" s="807"/>
      <c r="B22" s="16"/>
      <c r="C22" s="1"/>
      <c r="D22" s="1"/>
      <c r="E22" s="17"/>
      <c r="F22" s="2303" t="s">
        <v>26</v>
      </c>
      <c r="G22" s="2304"/>
      <c r="H22" s="2304"/>
      <c r="I22" s="2305"/>
      <c r="J22" s="2"/>
      <c r="K22" s="1"/>
      <c r="L22" s="1"/>
      <c r="M22" s="1"/>
      <c r="N22" s="5"/>
      <c r="O22" s="5"/>
      <c r="P22" s="5"/>
      <c r="Q22" s="5"/>
      <c r="R22" s="1"/>
      <c r="S22" s="1"/>
      <c r="T22" s="1"/>
      <c r="U22" s="1"/>
      <c r="V22" s="1"/>
      <c r="W22" s="1"/>
      <c r="X22" s="1"/>
      <c r="Y22" s="1"/>
      <c r="Z22" s="1"/>
      <c r="AA22" s="1"/>
      <c r="AB22" s="1"/>
      <c r="AC22" s="1"/>
      <c r="AD22" s="1"/>
      <c r="AE22" s="1"/>
      <c r="AF22" s="1"/>
      <c r="AG22" s="1"/>
      <c r="AH22" s="1"/>
      <c r="AI22" s="1"/>
      <c r="AJ22" s="1"/>
      <c r="AK22" s="1"/>
      <c r="AL22" s="1"/>
      <c r="AM22" s="1"/>
      <c r="AN22" s="1"/>
      <c r="AO22" s="1"/>
    </row>
    <row r="23" spans="1:42" x14ac:dyDescent="0.25">
      <c r="A23" s="808"/>
      <c r="B23" s="18"/>
      <c r="C23" s="19"/>
      <c r="D23" s="19"/>
      <c r="E23" s="19"/>
      <c r="F23" s="19"/>
      <c r="G23" s="19"/>
      <c r="H23" s="19"/>
      <c r="I23" s="19"/>
      <c r="J23" s="20"/>
      <c r="K23" s="19"/>
      <c r="L23" s="19"/>
      <c r="M23" s="19"/>
      <c r="N23" s="21"/>
      <c r="O23" s="21"/>
      <c r="P23" s="21"/>
      <c r="Q23" s="21"/>
      <c r="R23" s="19"/>
      <c r="S23" s="19"/>
      <c r="T23" s="19"/>
      <c r="U23" s="19"/>
      <c r="V23" s="19"/>
      <c r="W23" s="19"/>
      <c r="X23" s="19"/>
      <c r="Y23" s="19"/>
      <c r="Z23" s="19"/>
      <c r="AA23" s="19"/>
      <c r="AB23" s="19"/>
      <c r="AC23" s="19"/>
      <c r="AD23" s="19"/>
      <c r="AE23" s="19"/>
      <c r="AF23" s="19"/>
      <c r="AG23" s="19"/>
      <c r="AH23" s="19"/>
      <c r="AI23" s="19"/>
      <c r="AJ23" s="19"/>
      <c r="AK23" s="19"/>
      <c r="AL23" s="19"/>
      <c r="AM23" s="19"/>
      <c r="AN23" s="19"/>
      <c r="AO23" s="1"/>
    </row>
    <row r="24" spans="1:42" x14ac:dyDescent="0.25">
      <c r="A24" s="809"/>
      <c r="B24" s="19"/>
      <c r="C24" s="19"/>
      <c r="D24" s="19"/>
      <c r="E24" s="19"/>
      <c r="F24" s="19"/>
      <c r="G24" s="19"/>
      <c r="H24" s="19"/>
      <c r="I24" s="19"/>
      <c r="J24" s="20"/>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
    </row>
    <row r="25" spans="1:42" x14ac:dyDescent="0.25">
      <c r="A25" s="802" t="s">
        <v>27</v>
      </c>
      <c r="B25" s="19"/>
      <c r="C25" s="19"/>
      <c r="D25" s="19"/>
      <c r="E25" s="19"/>
      <c r="F25" s="19"/>
      <c r="G25" s="19"/>
      <c r="H25" s="19"/>
      <c r="I25" s="19"/>
      <c r="J25" s="20"/>
      <c r="K25" s="19"/>
      <c r="L25" s="19"/>
      <c r="M25" s="19"/>
      <c r="N25" s="19"/>
      <c r="O25" s="19"/>
      <c r="P25" s="19"/>
      <c r="Q25" s="19"/>
      <c r="R25" s="19"/>
      <c r="S25" s="19"/>
      <c r="T25" s="19"/>
      <c r="U25" s="19"/>
      <c r="V25" s="19"/>
      <c r="W25" s="19"/>
      <c r="X25" s="19"/>
      <c r="Y25" s="19"/>
      <c r="Z25" s="19"/>
      <c r="AA25" s="19"/>
      <c r="AB25" s="19"/>
      <c r="AC25" s="22" t="s">
        <v>28</v>
      </c>
      <c r="AD25" s="23"/>
      <c r="AE25" s="23"/>
      <c r="AF25" s="23"/>
      <c r="AG25" s="23"/>
      <c r="AH25" s="23"/>
      <c r="AI25" s="23"/>
      <c r="AJ25" s="23"/>
      <c r="AK25" s="23"/>
      <c r="AL25" s="23"/>
      <c r="AM25" s="23"/>
      <c r="AN25" s="24"/>
      <c r="AO25" s="10"/>
    </row>
    <row r="26" spans="1:42" ht="38.25" x14ac:dyDescent="0.25">
      <c r="A26" s="25" t="s">
        <v>29</v>
      </c>
      <c r="B26" s="25" t="s">
        <v>30</v>
      </c>
      <c r="C26" s="26" t="s">
        <v>31</v>
      </c>
      <c r="D26" s="26" t="s">
        <v>32</v>
      </c>
      <c r="E26" s="25" t="s">
        <v>33</v>
      </c>
      <c r="F26" s="26" t="s">
        <v>34</v>
      </c>
      <c r="G26" s="26" t="s">
        <v>35</v>
      </c>
      <c r="H26" s="25" t="s">
        <v>36</v>
      </c>
      <c r="I26" s="25" t="s">
        <v>37</v>
      </c>
      <c r="J26" s="26" t="s">
        <v>38</v>
      </c>
      <c r="K26" s="27" t="s">
        <v>39</v>
      </c>
      <c r="L26" s="27" t="s">
        <v>40</v>
      </c>
      <c r="M26" s="27" t="s">
        <v>41</v>
      </c>
      <c r="N26" s="27" t="s">
        <v>42</v>
      </c>
      <c r="O26" s="27" t="s">
        <v>43</v>
      </c>
      <c r="P26" s="27" t="s">
        <v>44</v>
      </c>
      <c r="Q26" s="27" t="s">
        <v>45</v>
      </c>
      <c r="R26" s="28" t="s">
        <v>46</v>
      </c>
      <c r="S26" s="27" t="s">
        <v>47</v>
      </c>
      <c r="T26" s="27" t="s">
        <v>48</v>
      </c>
      <c r="U26" s="27" t="s">
        <v>49</v>
      </c>
      <c r="V26" s="29" t="s">
        <v>50</v>
      </c>
      <c r="W26" s="29" t="s">
        <v>51</v>
      </c>
      <c r="X26" s="30" t="s">
        <v>52</v>
      </c>
      <c r="Y26" s="30" t="s">
        <v>53</v>
      </c>
      <c r="Z26" s="30" t="s">
        <v>54</v>
      </c>
      <c r="AA26" s="30" t="s">
        <v>55</v>
      </c>
      <c r="AB26" s="30" t="s">
        <v>56</v>
      </c>
      <c r="AC26" s="752" t="s">
        <v>377</v>
      </c>
      <c r="AD26" s="31" t="s">
        <v>58</v>
      </c>
      <c r="AE26" s="31" t="s">
        <v>59</v>
      </c>
      <c r="AF26" s="31" t="s">
        <v>60</v>
      </c>
      <c r="AG26" s="31" t="s">
        <v>61</v>
      </c>
      <c r="AH26" s="31" t="s">
        <v>62</v>
      </c>
      <c r="AI26" s="31" t="s">
        <v>63</v>
      </c>
      <c r="AJ26" s="31" t="s">
        <v>64</v>
      </c>
      <c r="AK26" s="31" t="s">
        <v>65</v>
      </c>
      <c r="AL26" s="31" t="s">
        <v>66</v>
      </c>
      <c r="AM26" s="31" t="s">
        <v>67</v>
      </c>
      <c r="AN26" s="31" t="s">
        <v>68</v>
      </c>
      <c r="AO26" s="32"/>
    </row>
    <row r="27" spans="1:42" s="47" customFormat="1" ht="75.75" customHeight="1" x14ac:dyDescent="0.25">
      <c r="A27" s="810" t="s">
        <v>69</v>
      </c>
      <c r="B27" s="59" t="s">
        <v>70</v>
      </c>
      <c r="C27" s="59" t="s">
        <v>71</v>
      </c>
      <c r="D27" s="59" t="s">
        <v>72</v>
      </c>
      <c r="E27" s="59" t="s">
        <v>73</v>
      </c>
      <c r="F27" s="60"/>
      <c r="G27" s="60"/>
      <c r="H27" s="60"/>
      <c r="I27" s="60"/>
      <c r="J27" s="61" t="s">
        <v>80</v>
      </c>
      <c r="K27" s="57">
        <v>80161500</v>
      </c>
      <c r="L27" s="827" t="s">
        <v>415</v>
      </c>
      <c r="M27" s="62">
        <v>43109</v>
      </c>
      <c r="N27" s="37">
        <v>8</v>
      </c>
      <c r="O27" s="61" t="s">
        <v>74</v>
      </c>
      <c r="P27" s="61" t="s">
        <v>75</v>
      </c>
      <c r="Q27" s="54">
        <v>67648000</v>
      </c>
      <c r="R27" s="54"/>
      <c r="S27" s="49" t="s">
        <v>76</v>
      </c>
      <c r="T27" s="48" t="s">
        <v>77</v>
      </c>
      <c r="U27" s="40" t="s">
        <v>78</v>
      </c>
      <c r="V27" s="41">
        <v>7000091040</v>
      </c>
      <c r="W27" s="856">
        <v>4500028858</v>
      </c>
      <c r="X27" s="828">
        <v>67648000</v>
      </c>
      <c r="Y27" s="65" t="s">
        <v>416</v>
      </c>
      <c r="Z27" s="61" t="s">
        <v>417</v>
      </c>
      <c r="AA27" s="35" t="s">
        <v>418</v>
      </c>
      <c r="AB27" s="44"/>
      <c r="AC27" s="44"/>
      <c r="AD27" s="43"/>
      <c r="AE27" s="44">
        <v>7105882</v>
      </c>
      <c r="AF27" s="44">
        <v>7105882</v>
      </c>
      <c r="AG27" s="44">
        <v>7105882</v>
      </c>
      <c r="AH27" s="44">
        <v>7105882</v>
      </c>
      <c r="AI27" s="44">
        <v>7105882</v>
      </c>
      <c r="AJ27" s="44">
        <v>7105882</v>
      </c>
      <c r="AK27" s="44">
        <v>7105882</v>
      </c>
      <c r="AL27" s="44">
        <v>7105882</v>
      </c>
      <c r="AM27" s="58"/>
      <c r="AN27" s="58"/>
      <c r="AO27" s="58"/>
      <c r="AP27" s="46"/>
    </row>
    <row r="28" spans="1:42" s="47" customFormat="1" ht="102" customHeight="1" x14ac:dyDescent="0.25">
      <c r="A28" s="810" t="s">
        <v>69</v>
      </c>
      <c r="B28" s="59" t="s">
        <v>70</v>
      </c>
      <c r="C28" s="59" t="s">
        <v>71</v>
      </c>
      <c r="D28" s="59" t="s">
        <v>72</v>
      </c>
      <c r="E28" s="59" t="s">
        <v>73</v>
      </c>
      <c r="F28" s="60"/>
      <c r="G28" s="60"/>
      <c r="H28" s="60"/>
      <c r="I28" s="60"/>
      <c r="J28" s="61" t="s">
        <v>80</v>
      </c>
      <c r="K28" s="57">
        <v>80161500</v>
      </c>
      <c r="L28" s="827" t="s">
        <v>419</v>
      </c>
      <c r="M28" s="62">
        <v>43112</v>
      </c>
      <c r="N28" s="37">
        <v>8</v>
      </c>
      <c r="O28" s="61" t="s">
        <v>74</v>
      </c>
      <c r="P28" s="61" t="s">
        <v>75</v>
      </c>
      <c r="Q28" s="828">
        <v>46255080</v>
      </c>
      <c r="R28" s="828"/>
      <c r="S28" s="57" t="s">
        <v>76</v>
      </c>
      <c r="T28" s="61" t="s">
        <v>77</v>
      </c>
      <c r="U28" s="56" t="s">
        <v>78</v>
      </c>
      <c r="V28" s="829">
        <v>7000091040</v>
      </c>
      <c r="W28" s="857">
        <v>4500028896</v>
      </c>
      <c r="X28" s="828">
        <v>46255080</v>
      </c>
      <c r="Y28" s="65" t="s">
        <v>420</v>
      </c>
      <c r="Z28" s="61" t="s">
        <v>85</v>
      </c>
      <c r="AA28" s="44" t="s">
        <v>421</v>
      </c>
      <c r="AB28" s="44"/>
      <c r="AC28" s="44"/>
      <c r="AD28" s="43"/>
      <c r="AE28" s="44">
        <v>5781885</v>
      </c>
      <c r="AF28" s="44">
        <v>5781885</v>
      </c>
      <c r="AG28" s="44">
        <v>5781885</v>
      </c>
      <c r="AH28" s="44">
        <v>5781885</v>
      </c>
      <c r="AI28" s="44">
        <v>5781885</v>
      </c>
      <c r="AJ28" s="44">
        <v>5781885</v>
      </c>
      <c r="AK28" s="44">
        <v>5781885</v>
      </c>
      <c r="AL28" s="44">
        <v>5781885</v>
      </c>
      <c r="AM28" s="58"/>
      <c r="AN28" s="58"/>
      <c r="AO28" s="58"/>
      <c r="AP28" s="46"/>
    </row>
    <row r="29" spans="1:42" s="47" customFormat="1" ht="96.75" customHeight="1" x14ac:dyDescent="0.25">
      <c r="A29" s="810" t="s">
        <v>69</v>
      </c>
      <c r="B29" s="59" t="s">
        <v>70</v>
      </c>
      <c r="C29" s="59" t="s">
        <v>71</v>
      </c>
      <c r="D29" s="59" t="s">
        <v>72</v>
      </c>
      <c r="E29" s="59" t="s">
        <v>73</v>
      </c>
      <c r="F29" s="60"/>
      <c r="G29" s="60"/>
      <c r="H29" s="60"/>
      <c r="I29" s="60"/>
      <c r="J29" s="61" t="s">
        <v>80</v>
      </c>
      <c r="K29" s="57">
        <v>80161500</v>
      </c>
      <c r="L29" s="827" t="s">
        <v>422</v>
      </c>
      <c r="M29" s="62">
        <v>43112</v>
      </c>
      <c r="N29" s="37">
        <v>8</v>
      </c>
      <c r="O29" s="61" t="s">
        <v>74</v>
      </c>
      <c r="P29" s="61" t="s">
        <v>75</v>
      </c>
      <c r="Q29" s="828">
        <v>72184000</v>
      </c>
      <c r="R29" s="828"/>
      <c r="S29" s="57" t="s">
        <v>76</v>
      </c>
      <c r="T29" s="61" t="s">
        <v>77</v>
      </c>
      <c r="U29" s="56" t="s">
        <v>78</v>
      </c>
      <c r="V29" s="829">
        <v>7000091040</v>
      </c>
      <c r="W29" s="830">
        <v>4500028894</v>
      </c>
      <c r="X29" s="828">
        <v>72184000</v>
      </c>
      <c r="Y29" s="65" t="s">
        <v>423</v>
      </c>
      <c r="Z29" s="61" t="s">
        <v>86</v>
      </c>
      <c r="AA29" s="44" t="s">
        <v>421</v>
      </c>
      <c r="AB29" s="44"/>
      <c r="AC29" s="44"/>
      <c r="AD29" s="43"/>
      <c r="AE29" s="44">
        <v>9023000</v>
      </c>
      <c r="AF29" s="44">
        <v>9023000</v>
      </c>
      <c r="AG29" s="44">
        <v>9023000</v>
      </c>
      <c r="AH29" s="44">
        <v>9023000</v>
      </c>
      <c r="AI29" s="44">
        <v>9023000</v>
      </c>
      <c r="AJ29" s="44">
        <v>9023000</v>
      </c>
      <c r="AK29" s="44">
        <v>9023000</v>
      </c>
      <c r="AL29" s="44">
        <v>9023000</v>
      </c>
      <c r="AM29" s="58"/>
      <c r="AN29" s="58"/>
      <c r="AO29" s="58"/>
      <c r="AP29" s="46"/>
    </row>
    <row r="30" spans="1:42" s="47" customFormat="1" ht="68.25" customHeight="1" x14ac:dyDescent="0.25">
      <c r="A30" s="810" t="s">
        <v>69</v>
      </c>
      <c r="B30" s="59" t="s">
        <v>70</v>
      </c>
      <c r="C30" s="59" t="s">
        <v>71</v>
      </c>
      <c r="D30" s="59" t="s">
        <v>72</v>
      </c>
      <c r="E30" s="59" t="s">
        <v>73</v>
      </c>
      <c r="F30" s="60"/>
      <c r="G30" s="60"/>
      <c r="H30" s="60"/>
      <c r="I30" s="60"/>
      <c r="J30" s="61" t="s">
        <v>80</v>
      </c>
      <c r="K30" s="57">
        <v>80161500</v>
      </c>
      <c r="L30" s="827" t="s">
        <v>83</v>
      </c>
      <c r="M30" s="62">
        <v>43112</v>
      </c>
      <c r="N30" s="37">
        <v>8</v>
      </c>
      <c r="O30" s="61" t="s">
        <v>74</v>
      </c>
      <c r="P30" s="61" t="s">
        <v>75</v>
      </c>
      <c r="Q30" s="828">
        <v>50304000</v>
      </c>
      <c r="R30" s="828"/>
      <c r="S30" s="57" t="s">
        <v>76</v>
      </c>
      <c r="T30" s="61" t="s">
        <v>77</v>
      </c>
      <c r="U30" s="56" t="s">
        <v>78</v>
      </c>
      <c r="V30" s="829">
        <v>7000091040</v>
      </c>
      <c r="W30" s="830">
        <v>4500028897</v>
      </c>
      <c r="X30" s="831">
        <v>6288000</v>
      </c>
      <c r="Y30" s="65" t="s">
        <v>424</v>
      </c>
      <c r="Z30" s="61" t="s">
        <v>425</v>
      </c>
      <c r="AA30" s="44" t="s">
        <v>421</v>
      </c>
      <c r="AB30" s="44"/>
      <c r="AC30" s="44"/>
      <c r="AD30" s="43"/>
      <c r="AE30" s="44">
        <v>6288000</v>
      </c>
      <c r="AF30" s="44">
        <v>6288000</v>
      </c>
      <c r="AG30" s="44">
        <v>6288000</v>
      </c>
      <c r="AH30" s="44">
        <v>6288000</v>
      </c>
      <c r="AI30" s="44">
        <v>6288000</v>
      </c>
      <c r="AJ30" s="44">
        <v>6288000</v>
      </c>
      <c r="AK30" s="44">
        <v>6288000</v>
      </c>
      <c r="AL30" s="44">
        <v>6288000</v>
      </c>
      <c r="AM30" s="58"/>
      <c r="AN30" s="58"/>
      <c r="AO30" s="58"/>
      <c r="AP30" s="46"/>
    </row>
    <row r="31" spans="1:42" s="47" customFormat="1" ht="80.25" customHeight="1" x14ac:dyDescent="0.25">
      <c r="A31" s="810" t="s">
        <v>69</v>
      </c>
      <c r="B31" s="59" t="s">
        <v>70</v>
      </c>
      <c r="C31" s="59" t="s">
        <v>71</v>
      </c>
      <c r="D31" s="59" t="s">
        <v>72</v>
      </c>
      <c r="E31" s="59" t="s">
        <v>73</v>
      </c>
      <c r="F31" s="60"/>
      <c r="G31" s="60"/>
      <c r="H31" s="60"/>
      <c r="I31" s="60"/>
      <c r="J31" s="61" t="s">
        <v>80</v>
      </c>
      <c r="K31" s="57">
        <v>80161500</v>
      </c>
      <c r="L31" s="827" t="s">
        <v>426</v>
      </c>
      <c r="M31" s="62">
        <v>43112</v>
      </c>
      <c r="N31" s="37">
        <v>8</v>
      </c>
      <c r="O31" s="61" t="s">
        <v>74</v>
      </c>
      <c r="P31" s="61" t="s">
        <v>75</v>
      </c>
      <c r="Q31" s="828">
        <v>32160000</v>
      </c>
      <c r="R31" s="828"/>
      <c r="S31" s="57" t="s">
        <v>76</v>
      </c>
      <c r="T31" s="61" t="s">
        <v>77</v>
      </c>
      <c r="U31" s="56" t="s">
        <v>78</v>
      </c>
      <c r="V31" s="829">
        <v>7000091040</v>
      </c>
      <c r="W31" s="830">
        <v>4500028898</v>
      </c>
      <c r="X31" s="831">
        <v>32160000</v>
      </c>
      <c r="Y31" s="65" t="s">
        <v>427</v>
      </c>
      <c r="Z31" s="61" t="s">
        <v>428</v>
      </c>
      <c r="AA31" s="44" t="s">
        <v>421</v>
      </c>
      <c r="AB31" s="44"/>
      <c r="AC31" s="44"/>
      <c r="AD31" s="43"/>
      <c r="AE31" s="44">
        <v>4020000</v>
      </c>
      <c r="AF31" s="44">
        <v>4020000</v>
      </c>
      <c r="AG31" s="44">
        <v>4020000</v>
      </c>
      <c r="AH31" s="44">
        <v>4020000</v>
      </c>
      <c r="AI31" s="44">
        <v>4020000</v>
      </c>
      <c r="AJ31" s="44">
        <v>4020000</v>
      </c>
      <c r="AK31" s="44">
        <v>4020000</v>
      </c>
      <c r="AL31" s="44">
        <v>4020000</v>
      </c>
      <c r="AM31" s="58"/>
      <c r="AN31" s="58"/>
      <c r="AO31" s="58"/>
      <c r="AP31" s="46"/>
    </row>
    <row r="32" spans="1:42" s="47" customFormat="1" ht="86.25" customHeight="1" x14ac:dyDescent="0.25">
      <c r="A32" s="810" t="s">
        <v>69</v>
      </c>
      <c r="B32" s="59" t="s">
        <v>70</v>
      </c>
      <c r="C32" s="59" t="s">
        <v>71</v>
      </c>
      <c r="D32" s="59" t="s">
        <v>72</v>
      </c>
      <c r="E32" s="59" t="s">
        <v>73</v>
      </c>
      <c r="F32" s="60"/>
      <c r="G32" s="60"/>
      <c r="H32" s="60"/>
      <c r="I32" s="60"/>
      <c r="J32" s="61" t="s">
        <v>80</v>
      </c>
      <c r="K32" s="57">
        <v>80161500</v>
      </c>
      <c r="L32" s="827" t="s">
        <v>429</v>
      </c>
      <c r="M32" s="62">
        <v>43112</v>
      </c>
      <c r="N32" s="37">
        <v>8</v>
      </c>
      <c r="O32" s="61" t="s">
        <v>74</v>
      </c>
      <c r="P32" s="61" t="s">
        <v>75</v>
      </c>
      <c r="Q32" s="828">
        <v>62775360</v>
      </c>
      <c r="R32" s="828"/>
      <c r="S32" s="57" t="s">
        <v>76</v>
      </c>
      <c r="T32" s="61" t="s">
        <v>77</v>
      </c>
      <c r="U32" s="56" t="s">
        <v>78</v>
      </c>
      <c r="V32" s="829">
        <v>7000091040</v>
      </c>
      <c r="W32" s="55">
        <v>4500028895</v>
      </c>
      <c r="X32" s="81">
        <v>62775360</v>
      </c>
      <c r="Y32" s="832" t="s">
        <v>430</v>
      </c>
      <c r="Z32" s="61" t="s">
        <v>92</v>
      </c>
      <c r="AA32" s="44" t="s">
        <v>421</v>
      </c>
      <c r="AB32" s="44"/>
      <c r="AC32" s="44"/>
      <c r="AD32" s="43"/>
      <c r="AE32" s="44">
        <v>7846920</v>
      </c>
      <c r="AF32" s="44">
        <v>7846920</v>
      </c>
      <c r="AG32" s="44">
        <v>7846920</v>
      </c>
      <c r="AH32" s="44">
        <v>7846920</v>
      </c>
      <c r="AI32" s="44">
        <v>7846920</v>
      </c>
      <c r="AJ32" s="44">
        <v>7846920</v>
      </c>
      <c r="AK32" s="44">
        <v>7846920</v>
      </c>
      <c r="AL32" s="44">
        <v>7846920</v>
      </c>
      <c r="AM32" s="58"/>
      <c r="AN32" s="58"/>
      <c r="AO32" s="58"/>
      <c r="AP32" s="46"/>
    </row>
    <row r="33" spans="1:42" s="47" customFormat="1" ht="100.5" customHeight="1" x14ac:dyDescent="0.25">
      <c r="A33" s="810" t="s">
        <v>69</v>
      </c>
      <c r="B33" s="59" t="s">
        <v>70</v>
      </c>
      <c r="C33" s="59" t="s">
        <v>71</v>
      </c>
      <c r="D33" s="59" t="s">
        <v>72</v>
      </c>
      <c r="E33" s="59" t="s">
        <v>73</v>
      </c>
      <c r="F33" s="60"/>
      <c r="G33" s="60"/>
      <c r="H33" s="60"/>
      <c r="I33" s="60"/>
      <c r="J33" s="61" t="s">
        <v>80</v>
      </c>
      <c r="K33" s="57">
        <v>80161500</v>
      </c>
      <c r="L33" s="827" t="s">
        <v>431</v>
      </c>
      <c r="M33" s="62">
        <v>43112</v>
      </c>
      <c r="N33" s="37">
        <v>8</v>
      </c>
      <c r="O33" s="48" t="s">
        <v>74</v>
      </c>
      <c r="P33" s="48" t="s">
        <v>75</v>
      </c>
      <c r="Q33" s="89">
        <v>24608000</v>
      </c>
      <c r="R33" s="89"/>
      <c r="S33" s="49" t="s">
        <v>76</v>
      </c>
      <c r="T33" s="48" t="s">
        <v>77</v>
      </c>
      <c r="U33" s="40" t="s">
        <v>78</v>
      </c>
      <c r="V33" s="829">
        <v>7000091040</v>
      </c>
      <c r="W33" s="55">
        <v>4500028903</v>
      </c>
      <c r="X33" s="831">
        <v>24608000</v>
      </c>
      <c r="Y33" s="832" t="s">
        <v>432</v>
      </c>
      <c r="Z33" s="61" t="s">
        <v>95</v>
      </c>
      <c r="AA33" s="44" t="s">
        <v>421</v>
      </c>
      <c r="AB33" s="44"/>
      <c r="AC33" s="44"/>
      <c r="AD33" s="43"/>
      <c r="AE33" s="44">
        <v>3076000</v>
      </c>
      <c r="AF33" s="44">
        <v>3076000</v>
      </c>
      <c r="AG33" s="44">
        <v>3076000</v>
      </c>
      <c r="AH33" s="44">
        <v>3076000</v>
      </c>
      <c r="AI33" s="44">
        <v>3076000</v>
      </c>
      <c r="AJ33" s="44">
        <v>3076000</v>
      </c>
      <c r="AK33" s="44">
        <v>3076000</v>
      </c>
      <c r="AL33" s="44">
        <v>3076000</v>
      </c>
      <c r="AM33" s="58"/>
      <c r="AN33" s="58"/>
      <c r="AO33" s="58"/>
      <c r="AP33" s="46"/>
    </row>
    <row r="34" spans="1:42" s="47" customFormat="1" ht="52.5" customHeight="1" x14ac:dyDescent="0.25">
      <c r="A34" s="810" t="s">
        <v>69</v>
      </c>
      <c r="B34" s="59" t="s">
        <v>70</v>
      </c>
      <c r="C34" s="59" t="s">
        <v>71</v>
      </c>
      <c r="D34" s="59" t="s">
        <v>72</v>
      </c>
      <c r="E34" s="59" t="s">
        <v>73</v>
      </c>
      <c r="F34" s="60"/>
      <c r="G34" s="60"/>
      <c r="H34" s="60"/>
      <c r="I34" s="60"/>
      <c r="J34" s="61" t="s">
        <v>80</v>
      </c>
      <c r="K34" s="57">
        <v>80161500</v>
      </c>
      <c r="L34" s="827" t="s">
        <v>433</v>
      </c>
      <c r="M34" s="62">
        <v>43112</v>
      </c>
      <c r="N34" s="37">
        <v>8</v>
      </c>
      <c r="O34" s="61" t="s">
        <v>74</v>
      </c>
      <c r="P34" s="61" t="s">
        <v>75</v>
      </c>
      <c r="Q34" s="828">
        <v>32160000</v>
      </c>
      <c r="R34" s="828"/>
      <c r="S34" s="57" t="s">
        <v>76</v>
      </c>
      <c r="T34" s="61" t="s">
        <v>77</v>
      </c>
      <c r="U34" s="56" t="s">
        <v>78</v>
      </c>
      <c r="V34" s="829">
        <v>7000091040</v>
      </c>
      <c r="W34" s="55">
        <v>4500028902</v>
      </c>
      <c r="X34" s="831">
        <v>32160000</v>
      </c>
      <c r="Y34" s="832" t="s">
        <v>434</v>
      </c>
      <c r="Z34" s="61" t="s">
        <v>82</v>
      </c>
      <c r="AA34" s="44" t="s">
        <v>421</v>
      </c>
      <c r="AB34" s="44"/>
      <c r="AC34" s="44"/>
      <c r="AD34" s="43"/>
      <c r="AE34" s="44">
        <v>4020000</v>
      </c>
      <c r="AF34" s="44">
        <v>4020000</v>
      </c>
      <c r="AG34" s="44">
        <v>4020000</v>
      </c>
      <c r="AH34" s="44">
        <v>4020000</v>
      </c>
      <c r="AI34" s="44">
        <v>4020000</v>
      </c>
      <c r="AJ34" s="44">
        <v>4020000</v>
      </c>
      <c r="AK34" s="44">
        <v>4020000</v>
      </c>
      <c r="AL34" s="44">
        <v>4020000</v>
      </c>
      <c r="AM34" s="58"/>
      <c r="AN34" s="58"/>
      <c r="AO34" s="58"/>
      <c r="AP34" s="46"/>
    </row>
    <row r="35" spans="1:42" s="47" customFormat="1" ht="94.5" customHeight="1" x14ac:dyDescent="0.25">
      <c r="A35" s="810" t="s">
        <v>69</v>
      </c>
      <c r="B35" s="59" t="s">
        <v>70</v>
      </c>
      <c r="C35" s="59" t="s">
        <v>71</v>
      </c>
      <c r="D35" s="59" t="s">
        <v>72</v>
      </c>
      <c r="E35" s="59" t="s">
        <v>73</v>
      </c>
      <c r="F35" s="60"/>
      <c r="G35" s="60"/>
      <c r="H35" s="60"/>
      <c r="I35" s="60"/>
      <c r="J35" s="61" t="s">
        <v>80</v>
      </c>
      <c r="K35" s="57">
        <v>80161500</v>
      </c>
      <c r="L35" s="827" t="s">
        <v>435</v>
      </c>
      <c r="M35" s="62">
        <v>43112</v>
      </c>
      <c r="N35" s="37">
        <v>8</v>
      </c>
      <c r="O35" s="61" t="s">
        <v>74</v>
      </c>
      <c r="P35" s="61" t="s">
        <v>75</v>
      </c>
      <c r="Q35" s="828">
        <v>39376000</v>
      </c>
      <c r="R35" s="828"/>
      <c r="S35" s="57" t="s">
        <v>76</v>
      </c>
      <c r="T35" s="61" t="s">
        <v>77</v>
      </c>
      <c r="U35" s="56" t="s">
        <v>78</v>
      </c>
      <c r="V35" s="829">
        <v>7000091040</v>
      </c>
      <c r="W35" s="55">
        <v>4500028905</v>
      </c>
      <c r="X35" s="831">
        <v>39376000</v>
      </c>
      <c r="Y35" s="832" t="s">
        <v>436</v>
      </c>
      <c r="Z35" s="61" t="s">
        <v>93</v>
      </c>
      <c r="AA35" s="44" t="s">
        <v>421</v>
      </c>
      <c r="AB35" s="44"/>
      <c r="AC35" s="44"/>
      <c r="AD35" s="43"/>
      <c r="AE35" s="44">
        <v>4922000</v>
      </c>
      <c r="AF35" s="44">
        <v>4922000</v>
      </c>
      <c r="AG35" s="44">
        <v>4922000</v>
      </c>
      <c r="AH35" s="44">
        <v>4922000</v>
      </c>
      <c r="AI35" s="44">
        <v>4922000</v>
      </c>
      <c r="AJ35" s="44">
        <v>4922000</v>
      </c>
      <c r="AK35" s="44">
        <v>4922000</v>
      </c>
      <c r="AL35" s="44">
        <v>4922000</v>
      </c>
      <c r="AM35" s="58"/>
      <c r="AN35" s="58"/>
      <c r="AO35" s="58"/>
      <c r="AP35" s="46"/>
    </row>
    <row r="36" spans="1:42" s="47" customFormat="1" ht="85.5" customHeight="1" x14ac:dyDescent="0.25">
      <c r="A36" s="810" t="s">
        <v>69</v>
      </c>
      <c r="B36" s="59" t="s">
        <v>70</v>
      </c>
      <c r="C36" s="59" t="s">
        <v>71</v>
      </c>
      <c r="D36" s="59" t="s">
        <v>72</v>
      </c>
      <c r="E36" s="59" t="s">
        <v>73</v>
      </c>
      <c r="F36" s="60"/>
      <c r="G36" s="60"/>
      <c r="H36" s="60"/>
      <c r="I36" s="60"/>
      <c r="J36" s="61" t="s">
        <v>80</v>
      </c>
      <c r="K36" s="57">
        <v>80161500</v>
      </c>
      <c r="L36" s="827" t="s">
        <v>437</v>
      </c>
      <c r="M36" s="62">
        <v>43112</v>
      </c>
      <c r="N36" s="37">
        <v>8</v>
      </c>
      <c r="O36" s="61" t="s">
        <v>74</v>
      </c>
      <c r="P36" s="61" t="s">
        <v>75</v>
      </c>
      <c r="Q36" s="828">
        <v>39376000</v>
      </c>
      <c r="R36" s="828"/>
      <c r="S36" s="57" t="s">
        <v>76</v>
      </c>
      <c r="T36" s="61" t="s">
        <v>77</v>
      </c>
      <c r="U36" s="56" t="s">
        <v>78</v>
      </c>
      <c r="V36" s="829">
        <v>7000091040</v>
      </c>
      <c r="W36" s="55">
        <v>4500028904</v>
      </c>
      <c r="X36" s="831">
        <v>39376000</v>
      </c>
      <c r="Y36" s="832" t="s">
        <v>438</v>
      </c>
      <c r="Z36" s="61" t="s">
        <v>439</v>
      </c>
      <c r="AA36" s="44" t="s">
        <v>421</v>
      </c>
      <c r="AB36" s="44"/>
      <c r="AC36" s="44"/>
      <c r="AD36" s="43"/>
      <c r="AE36" s="44">
        <v>4922000</v>
      </c>
      <c r="AF36" s="44">
        <v>4922000</v>
      </c>
      <c r="AG36" s="44">
        <v>4922000</v>
      </c>
      <c r="AH36" s="44">
        <v>4922000</v>
      </c>
      <c r="AI36" s="44">
        <v>4922000</v>
      </c>
      <c r="AJ36" s="44">
        <v>4922000</v>
      </c>
      <c r="AK36" s="44">
        <v>4922000</v>
      </c>
      <c r="AL36" s="44">
        <v>4922000</v>
      </c>
      <c r="AM36" s="58"/>
      <c r="AN36" s="58"/>
      <c r="AO36" s="58"/>
      <c r="AP36" s="46"/>
    </row>
    <row r="37" spans="1:42" s="47" customFormat="1" ht="96.75" customHeight="1" x14ac:dyDescent="0.25">
      <c r="A37" s="810" t="s">
        <v>69</v>
      </c>
      <c r="B37" s="59" t="s">
        <v>70</v>
      </c>
      <c r="C37" s="59" t="s">
        <v>71</v>
      </c>
      <c r="D37" s="59" t="s">
        <v>72</v>
      </c>
      <c r="E37" s="59" t="s">
        <v>73</v>
      </c>
      <c r="F37" s="60"/>
      <c r="G37" s="60"/>
      <c r="H37" s="60"/>
      <c r="I37" s="60"/>
      <c r="J37" s="61" t="s">
        <v>80</v>
      </c>
      <c r="K37" s="57">
        <v>80161500</v>
      </c>
      <c r="L37" s="827" t="s">
        <v>440</v>
      </c>
      <c r="M37" s="62">
        <v>43112</v>
      </c>
      <c r="N37" s="37">
        <v>8</v>
      </c>
      <c r="O37" s="61" t="s">
        <v>74</v>
      </c>
      <c r="P37" s="61" t="s">
        <v>75</v>
      </c>
      <c r="Q37" s="828">
        <v>45936000</v>
      </c>
      <c r="R37" s="828"/>
      <c r="S37" s="57" t="s">
        <v>76</v>
      </c>
      <c r="T37" s="61" t="s">
        <v>77</v>
      </c>
      <c r="U37" s="56" t="s">
        <v>78</v>
      </c>
      <c r="V37" s="829">
        <v>7000091040</v>
      </c>
      <c r="W37" s="55">
        <v>4500028915</v>
      </c>
      <c r="X37" s="831">
        <v>45936000</v>
      </c>
      <c r="Y37" s="832" t="s">
        <v>441</v>
      </c>
      <c r="Z37" s="61" t="s">
        <v>442</v>
      </c>
      <c r="AA37" s="44" t="s">
        <v>421</v>
      </c>
      <c r="AB37" s="44"/>
      <c r="AC37" s="44"/>
      <c r="AD37" s="43"/>
      <c r="AE37" s="44">
        <v>5742000</v>
      </c>
      <c r="AF37" s="44">
        <v>5742000</v>
      </c>
      <c r="AG37" s="44">
        <v>5742000</v>
      </c>
      <c r="AH37" s="44">
        <v>5742000</v>
      </c>
      <c r="AI37" s="44">
        <v>5742000</v>
      </c>
      <c r="AJ37" s="44">
        <v>5742000</v>
      </c>
      <c r="AK37" s="44">
        <v>5742000</v>
      </c>
      <c r="AL37" s="44">
        <v>5742000</v>
      </c>
      <c r="AM37" s="58"/>
      <c r="AN37" s="58"/>
      <c r="AO37" s="58"/>
      <c r="AP37" s="46"/>
    </row>
    <row r="38" spans="1:42" s="47" customFormat="1" ht="75" customHeight="1" x14ac:dyDescent="0.25">
      <c r="A38" s="810" t="s">
        <v>69</v>
      </c>
      <c r="B38" s="59" t="s">
        <v>70</v>
      </c>
      <c r="C38" s="59" t="s">
        <v>71</v>
      </c>
      <c r="D38" s="59" t="s">
        <v>72</v>
      </c>
      <c r="E38" s="59" t="s">
        <v>73</v>
      </c>
      <c r="F38" s="60"/>
      <c r="G38" s="60"/>
      <c r="H38" s="60"/>
      <c r="I38" s="60"/>
      <c r="J38" s="61" t="s">
        <v>80</v>
      </c>
      <c r="K38" s="57">
        <v>80161500</v>
      </c>
      <c r="L38" s="827" t="s">
        <v>443</v>
      </c>
      <c r="M38" s="62">
        <v>43116</v>
      </c>
      <c r="N38" s="37">
        <v>8</v>
      </c>
      <c r="O38" s="61" t="s">
        <v>74</v>
      </c>
      <c r="P38" s="61" t="s">
        <v>75</v>
      </c>
      <c r="Q38" s="828">
        <v>32160000</v>
      </c>
      <c r="R38" s="828"/>
      <c r="S38" s="57" t="s">
        <v>76</v>
      </c>
      <c r="T38" s="61" t="s">
        <v>77</v>
      </c>
      <c r="U38" s="56" t="s">
        <v>78</v>
      </c>
      <c r="V38" s="829">
        <v>7000091040</v>
      </c>
      <c r="W38" s="55">
        <v>4500028922</v>
      </c>
      <c r="X38" s="831">
        <v>32160000</v>
      </c>
      <c r="Y38" s="832" t="s">
        <v>444</v>
      </c>
      <c r="Z38" s="61" t="s">
        <v>445</v>
      </c>
      <c r="AA38" s="44" t="s">
        <v>421</v>
      </c>
      <c r="AB38" s="44"/>
      <c r="AC38" s="44"/>
      <c r="AD38" s="43"/>
      <c r="AE38" s="44">
        <v>4020000</v>
      </c>
      <c r="AF38" s="44">
        <v>4020000</v>
      </c>
      <c r="AG38" s="44">
        <v>4020000</v>
      </c>
      <c r="AH38" s="44">
        <v>4020000</v>
      </c>
      <c r="AI38" s="44">
        <v>4020000</v>
      </c>
      <c r="AJ38" s="44">
        <v>4020000</v>
      </c>
      <c r="AK38" s="44">
        <v>4020000</v>
      </c>
      <c r="AL38" s="44">
        <v>4020000</v>
      </c>
      <c r="AM38" s="58"/>
      <c r="AN38" s="58"/>
      <c r="AO38" s="58"/>
      <c r="AP38" s="46"/>
    </row>
    <row r="39" spans="1:42" s="47" customFormat="1" ht="88.5" customHeight="1" x14ac:dyDescent="0.25">
      <c r="A39" s="810" t="s">
        <v>69</v>
      </c>
      <c r="B39" s="59" t="s">
        <v>70</v>
      </c>
      <c r="C39" s="59" t="s">
        <v>71</v>
      </c>
      <c r="D39" s="59" t="s">
        <v>72</v>
      </c>
      <c r="E39" s="59" t="s">
        <v>73</v>
      </c>
      <c r="F39" s="60"/>
      <c r="G39" s="60"/>
      <c r="H39" s="60"/>
      <c r="I39" s="60"/>
      <c r="J39" s="61" t="s">
        <v>80</v>
      </c>
      <c r="K39" s="57">
        <v>80161500</v>
      </c>
      <c r="L39" s="827" t="s">
        <v>446</v>
      </c>
      <c r="M39" s="62">
        <v>43116</v>
      </c>
      <c r="N39" s="37">
        <v>8</v>
      </c>
      <c r="O39" s="61" t="s">
        <v>74</v>
      </c>
      <c r="P39" s="61" t="s">
        <v>75</v>
      </c>
      <c r="Q39" s="828">
        <v>24780416</v>
      </c>
      <c r="R39" s="828"/>
      <c r="S39" s="57" t="s">
        <v>76</v>
      </c>
      <c r="T39" s="61" t="s">
        <v>77</v>
      </c>
      <c r="U39" s="56" t="s">
        <v>78</v>
      </c>
      <c r="V39" s="829">
        <v>7000091040</v>
      </c>
      <c r="W39" s="55">
        <v>4500028919</v>
      </c>
      <c r="X39" s="831">
        <v>24780416</v>
      </c>
      <c r="Y39" s="832" t="s">
        <v>447</v>
      </c>
      <c r="Z39" s="61" t="s">
        <v>448</v>
      </c>
      <c r="AA39" s="44" t="s">
        <v>421</v>
      </c>
      <c r="AB39" s="44"/>
      <c r="AC39" s="44"/>
      <c r="AD39" s="43"/>
      <c r="AE39" s="44">
        <v>3097552</v>
      </c>
      <c r="AF39" s="44">
        <v>3097552</v>
      </c>
      <c r="AG39" s="44">
        <v>3097552</v>
      </c>
      <c r="AH39" s="44">
        <v>3097552</v>
      </c>
      <c r="AI39" s="44">
        <v>3097552</v>
      </c>
      <c r="AJ39" s="44">
        <v>3097552</v>
      </c>
      <c r="AK39" s="44">
        <v>3097552</v>
      </c>
      <c r="AL39" s="44">
        <v>3097552</v>
      </c>
      <c r="AM39" s="58"/>
      <c r="AN39" s="58"/>
      <c r="AO39" s="58"/>
      <c r="AP39" s="46"/>
    </row>
    <row r="40" spans="1:42" s="47" customFormat="1" ht="85.5" customHeight="1" x14ac:dyDescent="0.25">
      <c r="A40" s="810" t="s">
        <v>69</v>
      </c>
      <c r="B40" s="59" t="s">
        <v>70</v>
      </c>
      <c r="C40" s="59" t="s">
        <v>71</v>
      </c>
      <c r="D40" s="59" t="s">
        <v>72</v>
      </c>
      <c r="E40" s="59" t="s">
        <v>73</v>
      </c>
      <c r="F40" s="60"/>
      <c r="G40" s="60"/>
      <c r="H40" s="60"/>
      <c r="I40" s="60"/>
      <c r="J40" s="61" t="s">
        <v>80</v>
      </c>
      <c r="K40" s="57">
        <v>80161500</v>
      </c>
      <c r="L40" s="827" t="s">
        <v>449</v>
      </c>
      <c r="M40" s="62">
        <v>43116</v>
      </c>
      <c r="N40" s="37">
        <v>8</v>
      </c>
      <c r="O40" s="61" t="s">
        <v>74</v>
      </c>
      <c r="P40" s="61" t="s">
        <v>75</v>
      </c>
      <c r="Q40" s="828">
        <v>54680000</v>
      </c>
      <c r="R40" s="828"/>
      <c r="S40" s="57" t="s">
        <v>76</v>
      </c>
      <c r="T40" s="61" t="s">
        <v>77</v>
      </c>
      <c r="U40" s="56" t="s">
        <v>78</v>
      </c>
      <c r="V40" s="829">
        <v>7000091040</v>
      </c>
      <c r="W40" s="55">
        <v>4500028923</v>
      </c>
      <c r="X40" s="831">
        <v>54680000</v>
      </c>
      <c r="Y40" s="832" t="s">
        <v>450</v>
      </c>
      <c r="Z40" s="61" t="s">
        <v>451</v>
      </c>
      <c r="AA40" s="44" t="s">
        <v>421</v>
      </c>
      <c r="AB40" s="44"/>
      <c r="AC40" s="44"/>
      <c r="AD40" s="43"/>
      <c r="AE40" s="44">
        <v>6835000</v>
      </c>
      <c r="AF40" s="44">
        <v>6835000</v>
      </c>
      <c r="AG40" s="44">
        <v>6835000</v>
      </c>
      <c r="AH40" s="44">
        <v>6835000</v>
      </c>
      <c r="AI40" s="44">
        <v>6835000</v>
      </c>
      <c r="AJ40" s="44">
        <v>6835000</v>
      </c>
      <c r="AK40" s="44">
        <v>6835000</v>
      </c>
      <c r="AL40" s="44">
        <v>6835000</v>
      </c>
      <c r="AM40" s="58"/>
      <c r="AN40" s="58"/>
      <c r="AO40" s="58"/>
      <c r="AP40" s="46"/>
    </row>
    <row r="41" spans="1:42" s="47" customFormat="1" ht="108.75" customHeight="1" x14ac:dyDescent="0.25">
      <c r="A41" s="810" t="s">
        <v>69</v>
      </c>
      <c r="B41" s="59" t="s">
        <v>70</v>
      </c>
      <c r="C41" s="59" t="s">
        <v>71</v>
      </c>
      <c r="D41" s="59" t="s">
        <v>72</v>
      </c>
      <c r="E41" s="59" t="s">
        <v>73</v>
      </c>
      <c r="F41" s="60"/>
      <c r="G41" s="60"/>
      <c r="H41" s="60"/>
      <c r="I41" s="60"/>
      <c r="J41" s="61" t="s">
        <v>80</v>
      </c>
      <c r="K41" s="57">
        <v>80161500</v>
      </c>
      <c r="L41" s="827" t="s">
        <v>452</v>
      </c>
      <c r="M41" s="62">
        <v>43116</v>
      </c>
      <c r="N41" s="37">
        <v>8</v>
      </c>
      <c r="O41" s="61" t="s">
        <v>74</v>
      </c>
      <c r="P41" s="61" t="s">
        <v>75</v>
      </c>
      <c r="Q41" s="828">
        <v>39350840</v>
      </c>
      <c r="R41" s="828"/>
      <c r="S41" s="57" t="s">
        <v>76</v>
      </c>
      <c r="T41" s="61" t="s">
        <v>77</v>
      </c>
      <c r="U41" s="56" t="s">
        <v>78</v>
      </c>
      <c r="V41" s="829">
        <v>7000091040</v>
      </c>
      <c r="W41" s="55">
        <v>4500028925</v>
      </c>
      <c r="X41" s="831">
        <v>39350840</v>
      </c>
      <c r="Y41" s="832" t="s">
        <v>453</v>
      </c>
      <c r="Z41" s="61" t="s">
        <v>454</v>
      </c>
      <c r="AA41" s="44" t="s">
        <v>455</v>
      </c>
      <c r="AB41" s="44"/>
      <c r="AC41" s="44"/>
      <c r="AD41" s="43"/>
      <c r="AE41" s="44">
        <v>4918855</v>
      </c>
      <c r="AF41" s="44">
        <v>4918855</v>
      </c>
      <c r="AG41" s="44">
        <v>4918855</v>
      </c>
      <c r="AH41" s="44">
        <v>4918855</v>
      </c>
      <c r="AI41" s="44">
        <v>4918855</v>
      </c>
      <c r="AJ41" s="44">
        <v>4918855</v>
      </c>
      <c r="AK41" s="44">
        <v>4918855</v>
      </c>
      <c r="AL41" s="44">
        <v>4918855</v>
      </c>
      <c r="AM41" s="58"/>
      <c r="AN41" s="58"/>
      <c r="AO41" s="58"/>
      <c r="AP41" s="46"/>
    </row>
    <row r="42" spans="1:42" s="47" customFormat="1" ht="66.75" customHeight="1" x14ac:dyDescent="0.25">
      <c r="A42" s="810" t="s">
        <v>69</v>
      </c>
      <c r="B42" s="59" t="s">
        <v>70</v>
      </c>
      <c r="C42" s="59" t="s">
        <v>71</v>
      </c>
      <c r="D42" s="59" t="s">
        <v>72</v>
      </c>
      <c r="E42" s="59" t="s">
        <v>73</v>
      </c>
      <c r="F42" s="60"/>
      <c r="G42" s="60"/>
      <c r="H42" s="60"/>
      <c r="I42" s="60"/>
      <c r="J42" s="61" t="s">
        <v>80</v>
      </c>
      <c r="K42" s="57">
        <v>80161500</v>
      </c>
      <c r="L42" s="827" t="s">
        <v>456</v>
      </c>
      <c r="M42" s="62">
        <v>43118</v>
      </c>
      <c r="N42" s="37">
        <v>8</v>
      </c>
      <c r="O42" s="61" t="s">
        <v>74</v>
      </c>
      <c r="P42" s="61" t="s">
        <v>75</v>
      </c>
      <c r="Q42" s="828">
        <v>13128000</v>
      </c>
      <c r="R42" s="828"/>
      <c r="S42" s="57" t="s">
        <v>76</v>
      </c>
      <c r="T42" s="61" t="s">
        <v>77</v>
      </c>
      <c r="U42" s="56" t="s">
        <v>78</v>
      </c>
      <c r="V42" s="829">
        <v>7000091040</v>
      </c>
      <c r="W42" s="55">
        <v>4500028977</v>
      </c>
      <c r="X42" s="831">
        <v>13128000</v>
      </c>
      <c r="Y42" s="832" t="s">
        <v>457</v>
      </c>
      <c r="Z42" s="61" t="s">
        <v>458</v>
      </c>
      <c r="AA42" s="44" t="s">
        <v>421</v>
      </c>
      <c r="AB42" s="44"/>
      <c r="AC42" s="44"/>
      <c r="AD42" s="43"/>
      <c r="AE42" s="44">
        <v>1641000</v>
      </c>
      <c r="AF42" s="44">
        <v>1641000</v>
      </c>
      <c r="AG42" s="44">
        <v>1641000</v>
      </c>
      <c r="AH42" s="44">
        <v>1641000</v>
      </c>
      <c r="AI42" s="44">
        <v>1641000</v>
      </c>
      <c r="AJ42" s="44">
        <v>1641000</v>
      </c>
      <c r="AK42" s="44">
        <v>1641000</v>
      </c>
      <c r="AL42" s="44">
        <v>1641000</v>
      </c>
      <c r="AM42" s="58"/>
      <c r="AN42" s="58"/>
      <c r="AO42" s="58"/>
      <c r="AP42" s="46"/>
    </row>
    <row r="43" spans="1:42" s="47" customFormat="1" ht="66.75" customHeight="1" x14ac:dyDescent="0.25">
      <c r="A43" s="810" t="s">
        <v>69</v>
      </c>
      <c r="B43" s="59" t="s">
        <v>70</v>
      </c>
      <c r="C43" s="59" t="s">
        <v>71</v>
      </c>
      <c r="D43" s="59" t="s">
        <v>72</v>
      </c>
      <c r="E43" s="59" t="s">
        <v>73</v>
      </c>
      <c r="F43" s="60"/>
      <c r="G43" s="60"/>
      <c r="H43" s="60"/>
      <c r="I43" s="60"/>
      <c r="J43" s="61" t="s">
        <v>80</v>
      </c>
      <c r="K43" s="57">
        <v>80161500</v>
      </c>
      <c r="L43" s="827" t="s">
        <v>459</v>
      </c>
      <c r="M43" s="62">
        <v>43116</v>
      </c>
      <c r="N43" s="37">
        <v>8</v>
      </c>
      <c r="O43" s="61" t="s">
        <v>74</v>
      </c>
      <c r="P43" s="61" t="s">
        <v>75</v>
      </c>
      <c r="Q43" s="828">
        <v>24608000</v>
      </c>
      <c r="R43" s="828"/>
      <c r="S43" s="57" t="s">
        <v>76</v>
      </c>
      <c r="T43" s="61" t="s">
        <v>77</v>
      </c>
      <c r="U43" s="56" t="s">
        <v>78</v>
      </c>
      <c r="V43" s="829">
        <v>7000091040</v>
      </c>
      <c r="W43" s="55">
        <v>4500028926</v>
      </c>
      <c r="X43" s="831">
        <v>24608000</v>
      </c>
      <c r="Y43" s="832" t="s">
        <v>460</v>
      </c>
      <c r="Z43" s="61" t="s">
        <v>461</v>
      </c>
      <c r="AA43" s="44" t="s">
        <v>421</v>
      </c>
      <c r="AB43" s="44"/>
      <c r="AC43" s="44"/>
      <c r="AD43" s="43"/>
      <c r="AE43" s="44">
        <v>3076000</v>
      </c>
      <c r="AF43" s="44">
        <v>3076000</v>
      </c>
      <c r="AG43" s="44">
        <v>3076000</v>
      </c>
      <c r="AH43" s="44">
        <v>3076000</v>
      </c>
      <c r="AI43" s="44">
        <v>3076000</v>
      </c>
      <c r="AJ43" s="44">
        <v>3076000</v>
      </c>
      <c r="AK43" s="44">
        <v>3076000</v>
      </c>
      <c r="AL43" s="44">
        <v>3076000</v>
      </c>
      <c r="AM43" s="58"/>
      <c r="AN43" s="58"/>
      <c r="AO43" s="58"/>
      <c r="AP43" s="46"/>
    </row>
    <row r="44" spans="1:42" s="47" customFormat="1" ht="99.75" customHeight="1" x14ac:dyDescent="0.25">
      <c r="A44" s="810" t="s">
        <v>69</v>
      </c>
      <c r="B44" s="59" t="s">
        <v>70</v>
      </c>
      <c r="C44" s="59" t="s">
        <v>71</v>
      </c>
      <c r="D44" s="59" t="s">
        <v>72</v>
      </c>
      <c r="E44" s="59" t="s">
        <v>73</v>
      </c>
      <c r="F44" s="60"/>
      <c r="G44" s="60"/>
      <c r="H44" s="60"/>
      <c r="I44" s="60"/>
      <c r="J44" s="61" t="s">
        <v>80</v>
      </c>
      <c r="K44" s="57">
        <v>80161500</v>
      </c>
      <c r="L44" s="827" t="s">
        <v>462</v>
      </c>
      <c r="M44" s="62">
        <v>43118</v>
      </c>
      <c r="N44" s="37">
        <v>8</v>
      </c>
      <c r="O44" s="61" t="s">
        <v>74</v>
      </c>
      <c r="P44" s="61" t="s">
        <v>75</v>
      </c>
      <c r="Q44" s="828">
        <v>39376000</v>
      </c>
      <c r="R44" s="828"/>
      <c r="S44" s="57" t="s">
        <v>76</v>
      </c>
      <c r="T44" s="61" t="s">
        <v>77</v>
      </c>
      <c r="U44" s="56" t="s">
        <v>78</v>
      </c>
      <c r="V44" s="829">
        <v>7000091040</v>
      </c>
      <c r="W44" s="55">
        <v>4500028981</v>
      </c>
      <c r="X44" s="831">
        <v>39376000</v>
      </c>
      <c r="Y44" s="832" t="s">
        <v>463</v>
      </c>
      <c r="Z44" s="61" t="s">
        <v>464</v>
      </c>
      <c r="AA44" s="44" t="s">
        <v>421</v>
      </c>
      <c r="AB44" s="44"/>
      <c r="AC44" s="44"/>
      <c r="AD44" s="43"/>
      <c r="AE44" s="44">
        <v>4922000</v>
      </c>
      <c r="AF44" s="44">
        <v>4922000</v>
      </c>
      <c r="AG44" s="44">
        <v>4922000</v>
      </c>
      <c r="AH44" s="44">
        <v>4922000</v>
      </c>
      <c r="AI44" s="44">
        <v>4922000</v>
      </c>
      <c r="AJ44" s="44">
        <v>4922000</v>
      </c>
      <c r="AK44" s="44">
        <v>4922000</v>
      </c>
      <c r="AL44" s="44">
        <v>4922000</v>
      </c>
      <c r="AM44" s="58"/>
      <c r="AN44" s="58"/>
      <c r="AO44" s="58"/>
      <c r="AP44" s="46"/>
    </row>
    <row r="45" spans="1:42" s="47" customFormat="1" ht="82.5" customHeight="1" x14ac:dyDescent="0.25">
      <c r="A45" s="810" t="s">
        <v>69</v>
      </c>
      <c r="B45" s="59" t="s">
        <v>70</v>
      </c>
      <c r="C45" s="59" t="s">
        <v>71</v>
      </c>
      <c r="D45" s="59" t="s">
        <v>72</v>
      </c>
      <c r="E45" s="59" t="s">
        <v>73</v>
      </c>
      <c r="F45" s="60"/>
      <c r="G45" s="60"/>
      <c r="H45" s="60"/>
      <c r="I45" s="60"/>
      <c r="J45" s="61" t="s">
        <v>80</v>
      </c>
      <c r="K45" s="57">
        <v>80161500</v>
      </c>
      <c r="L45" s="827" t="s">
        <v>465</v>
      </c>
      <c r="M45" s="62">
        <v>43116</v>
      </c>
      <c r="N45" s="37">
        <v>8</v>
      </c>
      <c r="O45" s="61" t="s">
        <v>74</v>
      </c>
      <c r="P45" s="61" t="s">
        <v>75</v>
      </c>
      <c r="Q45" s="828">
        <v>28000000</v>
      </c>
      <c r="R45" s="828"/>
      <c r="S45" s="57" t="s">
        <v>76</v>
      </c>
      <c r="T45" s="61" t="s">
        <v>77</v>
      </c>
      <c r="U45" s="56" t="s">
        <v>78</v>
      </c>
      <c r="V45" s="829">
        <v>7000091040</v>
      </c>
      <c r="W45" s="55">
        <v>45000028920</v>
      </c>
      <c r="X45" s="831">
        <v>28000000</v>
      </c>
      <c r="Y45" s="832" t="s">
        <v>466</v>
      </c>
      <c r="Z45" s="61" t="s">
        <v>81</v>
      </c>
      <c r="AA45" s="44" t="s">
        <v>455</v>
      </c>
      <c r="AB45" s="44"/>
      <c r="AC45" s="44"/>
      <c r="AD45" s="43"/>
      <c r="AE45" s="44">
        <v>3500000</v>
      </c>
      <c r="AF45" s="44">
        <v>3500000</v>
      </c>
      <c r="AG45" s="44">
        <v>3500000</v>
      </c>
      <c r="AH45" s="44">
        <v>3500000</v>
      </c>
      <c r="AI45" s="44">
        <v>3500000</v>
      </c>
      <c r="AJ45" s="44">
        <v>3500000</v>
      </c>
      <c r="AK45" s="44">
        <v>3500000</v>
      </c>
      <c r="AL45" s="44">
        <v>3500000</v>
      </c>
      <c r="AM45" s="58"/>
      <c r="AN45" s="58"/>
      <c r="AO45" s="58"/>
      <c r="AP45" s="46"/>
    </row>
    <row r="46" spans="1:42" s="47" customFormat="1" ht="90" customHeight="1" x14ac:dyDescent="0.25">
      <c r="A46" s="810" t="s">
        <v>69</v>
      </c>
      <c r="B46" s="59" t="s">
        <v>70</v>
      </c>
      <c r="C46" s="59" t="s">
        <v>71</v>
      </c>
      <c r="D46" s="59" t="s">
        <v>72</v>
      </c>
      <c r="E46" s="59" t="s">
        <v>73</v>
      </c>
      <c r="F46" s="60"/>
      <c r="G46" s="60"/>
      <c r="H46" s="60"/>
      <c r="I46" s="60"/>
      <c r="J46" s="61" t="s">
        <v>80</v>
      </c>
      <c r="K46" s="57">
        <v>80161500</v>
      </c>
      <c r="L46" s="827" t="s">
        <v>467</v>
      </c>
      <c r="M46" s="62">
        <v>43118</v>
      </c>
      <c r="N46" s="37">
        <v>8</v>
      </c>
      <c r="O46" s="61" t="s">
        <v>74</v>
      </c>
      <c r="P46" s="61" t="s">
        <v>75</v>
      </c>
      <c r="Q46" s="828">
        <v>15320000</v>
      </c>
      <c r="R46" s="828"/>
      <c r="S46" s="57" t="s">
        <v>76</v>
      </c>
      <c r="T46" s="61" t="s">
        <v>77</v>
      </c>
      <c r="U46" s="56" t="s">
        <v>78</v>
      </c>
      <c r="V46" s="829">
        <v>7000091040</v>
      </c>
      <c r="W46" s="55">
        <v>4500028988</v>
      </c>
      <c r="X46" s="831">
        <v>15320000</v>
      </c>
      <c r="Y46" s="832" t="s">
        <v>468</v>
      </c>
      <c r="Z46" s="61" t="s">
        <v>469</v>
      </c>
      <c r="AA46" s="44" t="s">
        <v>421</v>
      </c>
      <c r="AB46" s="44"/>
      <c r="AC46" s="44"/>
      <c r="AD46" s="43"/>
      <c r="AE46" s="44">
        <v>1915000</v>
      </c>
      <c r="AF46" s="44">
        <v>1915000</v>
      </c>
      <c r="AG46" s="44">
        <v>1915000</v>
      </c>
      <c r="AH46" s="44">
        <v>1915000</v>
      </c>
      <c r="AI46" s="44">
        <v>1915000</v>
      </c>
      <c r="AJ46" s="44">
        <v>1915000</v>
      </c>
      <c r="AK46" s="44">
        <v>1915000</v>
      </c>
      <c r="AL46" s="44">
        <v>1915000</v>
      </c>
      <c r="AM46" s="58"/>
      <c r="AN46" s="58"/>
      <c r="AO46" s="58"/>
      <c r="AP46" s="46"/>
    </row>
    <row r="47" spans="1:42" s="47" customFormat="1" ht="72" customHeight="1" x14ac:dyDescent="0.25">
      <c r="A47" s="810" t="s">
        <v>69</v>
      </c>
      <c r="B47" s="59" t="s">
        <v>70</v>
      </c>
      <c r="C47" s="59" t="s">
        <v>71</v>
      </c>
      <c r="D47" s="59" t="s">
        <v>72</v>
      </c>
      <c r="E47" s="59" t="s">
        <v>73</v>
      </c>
      <c r="F47" s="60"/>
      <c r="G47" s="60"/>
      <c r="H47" s="60"/>
      <c r="I47" s="60"/>
      <c r="J47" s="61" t="s">
        <v>80</v>
      </c>
      <c r="K47" s="57">
        <v>80161500</v>
      </c>
      <c r="L47" s="827" t="s">
        <v>470</v>
      </c>
      <c r="M47" s="62">
        <v>43119</v>
      </c>
      <c r="N47" s="37">
        <v>8</v>
      </c>
      <c r="O47" s="61" t="s">
        <v>74</v>
      </c>
      <c r="P47" s="61" t="s">
        <v>75</v>
      </c>
      <c r="Q47" s="828">
        <v>19688000</v>
      </c>
      <c r="R47" s="828"/>
      <c r="S47" s="57" t="s">
        <v>76</v>
      </c>
      <c r="T47" s="61" t="s">
        <v>77</v>
      </c>
      <c r="U47" s="56" t="s">
        <v>78</v>
      </c>
      <c r="V47" s="829">
        <v>7000091040</v>
      </c>
      <c r="W47" s="55">
        <v>4500029015</v>
      </c>
      <c r="X47" s="831">
        <v>19688000</v>
      </c>
      <c r="Y47" s="832" t="s">
        <v>471</v>
      </c>
      <c r="Z47" s="61" t="s">
        <v>472</v>
      </c>
      <c r="AA47" s="44" t="s">
        <v>421</v>
      </c>
      <c r="AB47" s="44"/>
      <c r="AC47" s="44"/>
      <c r="AD47" s="43"/>
      <c r="AE47" s="44">
        <v>2461000</v>
      </c>
      <c r="AF47" s="44">
        <v>2461000</v>
      </c>
      <c r="AG47" s="44">
        <v>2461000</v>
      </c>
      <c r="AH47" s="44">
        <v>2461000</v>
      </c>
      <c r="AI47" s="44">
        <v>2461000</v>
      </c>
      <c r="AJ47" s="44">
        <v>2461000</v>
      </c>
      <c r="AK47" s="44">
        <v>2461000</v>
      </c>
      <c r="AL47" s="44">
        <v>2461000</v>
      </c>
      <c r="AM47" s="58"/>
      <c r="AN47" s="58"/>
      <c r="AO47" s="58"/>
      <c r="AP47" s="46"/>
    </row>
    <row r="48" spans="1:42" s="47" customFormat="1" ht="87.75" customHeight="1" x14ac:dyDescent="0.25">
      <c r="A48" s="810" t="s">
        <v>69</v>
      </c>
      <c r="B48" s="59" t="s">
        <v>70</v>
      </c>
      <c r="C48" s="59" t="s">
        <v>71</v>
      </c>
      <c r="D48" s="59" t="s">
        <v>72</v>
      </c>
      <c r="E48" s="59" t="s">
        <v>73</v>
      </c>
      <c r="F48" s="60"/>
      <c r="G48" s="60"/>
      <c r="H48" s="60"/>
      <c r="I48" s="60"/>
      <c r="J48" s="61" t="s">
        <v>80</v>
      </c>
      <c r="K48" s="57">
        <v>80161500</v>
      </c>
      <c r="L48" s="827" t="s">
        <v>473</v>
      </c>
      <c r="M48" s="62">
        <v>43119</v>
      </c>
      <c r="N48" s="37">
        <v>8</v>
      </c>
      <c r="O48" s="61" t="s">
        <v>74</v>
      </c>
      <c r="P48" s="61" t="s">
        <v>75</v>
      </c>
      <c r="Q48" s="828">
        <v>15320000</v>
      </c>
      <c r="R48" s="828"/>
      <c r="S48" s="57" t="s">
        <v>76</v>
      </c>
      <c r="T48" s="61" t="s">
        <v>77</v>
      </c>
      <c r="U48" s="56" t="s">
        <v>78</v>
      </c>
      <c r="V48" s="829">
        <v>7000091040</v>
      </c>
      <c r="W48" s="55">
        <v>4500029016</v>
      </c>
      <c r="X48" s="831">
        <v>15320000</v>
      </c>
      <c r="Y48" s="832" t="s">
        <v>474</v>
      </c>
      <c r="Z48" s="61" t="s">
        <v>475</v>
      </c>
      <c r="AA48" s="44" t="s">
        <v>421</v>
      </c>
      <c r="AB48" s="44"/>
      <c r="AC48" s="44"/>
      <c r="AD48" s="43"/>
      <c r="AE48" s="44">
        <v>1915000</v>
      </c>
      <c r="AF48" s="44">
        <v>1915000</v>
      </c>
      <c r="AG48" s="44">
        <v>1915000</v>
      </c>
      <c r="AH48" s="44">
        <v>1915000</v>
      </c>
      <c r="AI48" s="44">
        <v>1915000</v>
      </c>
      <c r="AJ48" s="44">
        <v>1915000</v>
      </c>
      <c r="AK48" s="44">
        <v>1915000</v>
      </c>
      <c r="AL48" s="44">
        <v>1915000</v>
      </c>
      <c r="AM48" s="58"/>
      <c r="AN48" s="58"/>
      <c r="AO48" s="58"/>
      <c r="AP48" s="46"/>
    </row>
    <row r="49" spans="1:42" s="47" customFormat="1" ht="79.5" customHeight="1" x14ac:dyDescent="0.25">
      <c r="A49" s="810" t="s">
        <v>69</v>
      </c>
      <c r="B49" s="59" t="s">
        <v>70</v>
      </c>
      <c r="C49" s="59" t="s">
        <v>71</v>
      </c>
      <c r="D49" s="59" t="s">
        <v>72</v>
      </c>
      <c r="E49" s="59" t="s">
        <v>73</v>
      </c>
      <c r="F49" s="60"/>
      <c r="G49" s="60"/>
      <c r="H49" s="60"/>
      <c r="I49" s="60"/>
      <c r="J49" s="61" t="s">
        <v>80</v>
      </c>
      <c r="K49" s="57">
        <v>80161500</v>
      </c>
      <c r="L49" s="827" t="s">
        <v>476</v>
      </c>
      <c r="M49" s="62">
        <v>43119</v>
      </c>
      <c r="N49" s="37">
        <v>8</v>
      </c>
      <c r="O49" s="61" t="s">
        <v>74</v>
      </c>
      <c r="P49" s="61" t="s">
        <v>75</v>
      </c>
      <c r="Q49" s="828">
        <v>50304000</v>
      </c>
      <c r="R49" s="828"/>
      <c r="S49" s="57" t="s">
        <v>76</v>
      </c>
      <c r="T49" s="61" t="s">
        <v>77</v>
      </c>
      <c r="U49" s="56" t="s">
        <v>78</v>
      </c>
      <c r="V49" s="833">
        <v>7000091030</v>
      </c>
      <c r="W49" s="55">
        <v>4500029017</v>
      </c>
      <c r="X49" s="831">
        <v>50304000</v>
      </c>
      <c r="Y49" s="832" t="s">
        <v>477</v>
      </c>
      <c r="Z49" s="61" t="s">
        <v>478</v>
      </c>
      <c r="AA49" s="44" t="s">
        <v>479</v>
      </c>
      <c r="AB49" s="44"/>
      <c r="AC49" s="44"/>
      <c r="AD49" s="43"/>
      <c r="AE49" s="44">
        <v>6288000</v>
      </c>
      <c r="AF49" s="44">
        <v>6288000</v>
      </c>
      <c r="AG49" s="44">
        <v>6288000</v>
      </c>
      <c r="AH49" s="44">
        <v>6288000</v>
      </c>
      <c r="AI49" s="44">
        <v>6288000</v>
      </c>
      <c r="AJ49" s="44">
        <v>6288000</v>
      </c>
      <c r="AK49" s="44">
        <v>6288000</v>
      </c>
      <c r="AL49" s="44">
        <v>6288000</v>
      </c>
      <c r="AM49" s="58"/>
      <c r="AN49" s="58"/>
      <c r="AO49" s="58"/>
      <c r="AP49" s="46"/>
    </row>
    <row r="50" spans="1:42" s="47" customFormat="1" ht="86.25" customHeight="1" x14ac:dyDescent="0.25">
      <c r="A50" s="810" t="s">
        <v>69</v>
      </c>
      <c r="B50" s="59" t="s">
        <v>70</v>
      </c>
      <c r="C50" s="59" t="s">
        <v>71</v>
      </c>
      <c r="D50" s="59" t="s">
        <v>72</v>
      </c>
      <c r="E50" s="59" t="s">
        <v>73</v>
      </c>
      <c r="F50" s="60"/>
      <c r="G50" s="60"/>
      <c r="H50" s="60"/>
      <c r="I50" s="60"/>
      <c r="J50" s="61" t="s">
        <v>80</v>
      </c>
      <c r="K50" s="57">
        <v>80161500</v>
      </c>
      <c r="L50" s="827" t="s">
        <v>480</v>
      </c>
      <c r="M50" s="62">
        <v>43119</v>
      </c>
      <c r="N50" s="37">
        <v>8</v>
      </c>
      <c r="O50" s="61" t="s">
        <v>74</v>
      </c>
      <c r="P50" s="61" t="s">
        <v>75</v>
      </c>
      <c r="Q50" s="828">
        <v>24608000</v>
      </c>
      <c r="R50" s="828"/>
      <c r="S50" s="57" t="s">
        <v>76</v>
      </c>
      <c r="T50" s="61" t="s">
        <v>77</v>
      </c>
      <c r="U50" s="56" t="s">
        <v>78</v>
      </c>
      <c r="V50" s="55">
        <v>7000091030</v>
      </c>
      <c r="W50" s="55">
        <v>4500029018</v>
      </c>
      <c r="X50" s="831">
        <v>24608000</v>
      </c>
      <c r="Y50" s="832" t="s">
        <v>481</v>
      </c>
      <c r="Z50" s="61" t="s">
        <v>482</v>
      </c>
      <c r="AA50" s="44" t="s">
        <v>421</v>
      </c>
      <c r="AB50" s="44"/>
      <c r="AC50" s="44"/>
      <c r="AD50" s="43"/>
      <c r="AE50" s="44">
        <v>3076000</v>
      </c>
      <c r="AF50" s="44">
        <v>3076000</v>
      </c>
      <c r="AG50" s="44">
        <v>3076000</v>
      </c>
      <c r="AH50" s="44">
        <v>3076000</v>
      </c>
      <c r="AI50" s="44">
        <v>3076000</v>
      </c>
      <c r="AJ50" s="44">
        <v>3076000</v>
      </c>
      <c r="AK50" s="44">
        <v>3076000</v>
      </c>
      <c r="AL50" s="44">
        <v>3076000</v>
      </c>
      <c r="AM50" s="58"/>
      <c r="AN50" s="58"/>
      <c r="AO50" s="58"/>
      <c r="AP50" s="46"/>
    </row>
    <row r="51" spans="1:42" s="47" customFormat="1" ht="85.5" customHeight="1" x14ac:dyDescent="0.25">
      <c r="A51" s="810" t="s">
        <v>69</v>
      </c>
      <c r="B51" s="59" t="s">
        <v>70</v>
      </c>
      <c r="C51" s="59" t="s">
        <v>71</v>
      </c>
      <c r="D51" s="59" t="s">
        <v>72</v>
      </c>
      <c r="E51" s="59" t="s">
        <v>73</v>
      </c>
      <c r="F51" s="60"/>
      <c r="G51" s="60"/>
      <c r="H51" s="60"/>
      <c r="I51" s="60"/>
      <c r="J51" s="61" t="s">
        <v>80</v>
      </c>
      <c r="K51" s="57">
        <v>80161500</v>
      </c>
      <c r="L51" s="827" t="s">
        <v>483</v>
      </c>
      <c r="M51" s="62">
        <v>43119</v>
      </c>
      <c r="N51" s="37">
        <v>8</v>
      </c>
      <c r="O51" s="61" t="s">
        <v>74</v>
      </c>
      <c r="P51" s="61" t="s">
        <v>75</v>
      </c>
      <c r="Q51" s="828">
        <v>50304000</v>
      </c>
      <c r="R51" s="828"/>
      <c r="S51" s="57" t="s">
        <v>76</v>
      </c>
      <c r="T51" s="61" t="s">
        <v>77</v>
      </c>
      <c r="U51" s="56" t="s">
        <v>78</v>
      </c>
      <c r="V51" s="55">
        <v>7000091030</v>
      </c>
      <c r="W51" s="55">
        <v>4500029019</v>
      </c>
      <c r="X51" s="831">
        <v>50304000</v>
      </c>
      <c r="Y51" s="832" t="s">
        <v>484</v>
      </c>
      <c r="Z51" s="61" t="s">
        <v>485</v>
      </c>
      <c r="AA51" s="44" t="s">
        <v>479</v>
      </c>
      <c r="AB51" s="44"/>
      <c r="AC51" s="44"/>
      <c r="AD51" s="43"/>
      <c r="AE51" s="44">
        <v>6288000</v>
      </c>
      <c r="AF51" s="44">
        <v>6288000</v>
      </c>
      <c r="AG51" s="44">
        <v>6288000</v>
      </c>
      <c r="AH51" s="44">
        <v>6288000</v>
      </c>
      <c r="AI51" s="44">
        <v>6288000</v>
      </c>
      <c r="AJ51" s="44">
        <v>6288000</v>
      </c>
      <c r="AK51" s="44">
        <v>6288000</v>
      </c>
      <c r="AL51" s="44">
        <v>6288000</v>
      </c>
      <c r="AM51" s="58"/>
      <c r="AN51" s="58"/>
      <c r="AO51" s="58"/>
      <c r="AP51" s="46"/>
    </row>
    <row r="52" spans="1:42" s="47" customFormat="1" ht="100.5" customHeight="1" x14ac:dyDescent="0.25">
      <c r="A52" s="810" t="s">
        <v>69</v>
      </c>
      <c r="B52" s="59" t="s">
        <v>70</v>
      </c>
      <c r="C52" s="59" t="s">
        <v>71</v>
      </c>
      <c r="D52" s="59" t="s">
        <v>72</v>
      </c>
      <c r="E52" s="59" t="s">
        <v>73</v>
      </c>
      <c r="F52" s="60"/>
      <c r="G52" s="60"/>
      <c r="H52" s="60"/>
      <c r="I52" s="60"/>
      <c r="J52" s="61" t="s">
        <v>80</v>
      </c>
      <c r="K52" s="57">
        <v>80161500</v>
      </c>
      <c r="L52" s="827" t="s">
        <v>486</v>
      </c>
      <c r="M52" s="62">
        <v>43119</v>
      </c>
      <c r="N52" s="37">
        <v>8</v>
      </c>
      <c r="O52" s="61" t="s">
        <v>74</v>
      </c>
      <c r="P52" s="61" t="s">
        <v>75</v>
      </c>
      <c r="Q52" s="828">
        <v>13128000</v>
      </c>
      <c r="R52" s="828"/>
      <c r="S52" s="57" t="s">
        <v>76</v>
      </c>
      <c r="T52" s="61" t="s">
        <v>77</v>
      </c>
      <c r="U52" s="56" t="s">
        <v>78</v>
      </c>
      <c r="V52" s="55">
        <v>7000091030</v>
      </c>
      <c r="W52" s="55">
        <v>4500029020</v>
      </c>
      <c r="X52" s="831">
        <v>13128000</v>
      </c>
      <c r="Y52" s="832" t="s">
        <v>487</v>
      </c>
      <c r="Z52" s="61" t="s">
        <v>488</v>
      </c>
      <c r="AA52" s="44" t="s">
        <v>421</v>
      </c>
      <c r="AB52" s="44"/>
      <c r="AC52" s="44"/>
      <c r="AD52" s="43"/>
      <c r="AE52" s="44">
        <v>1641000</v>
      </c>
      <c r="AF52" s="44">
        <v>1641000</v>
      </c>
      <c r="AG52" s="44">
        <v>1641000</v>
      </c>
      <c r="AH52" s="44">
        <v>1641000</v>
      </c>
      <c r="AI52" s="44">
        <v>1641000</v>
      </c>
      <c r="AJ52" s="44">
        <v>1641000</v>
      </c>
      <c r="AK52" s="44">
        <v>1641000</v>
      </c>
      <c r="AL52" s="44">
        <v>1641000</v>
      </c>
      <c r="AM52" s="58"/>
      <c r="AN52" s="58"/>
      <c r="AO52" s="58"/>
      <c r="AP52" s="46"/>
    </row>
    <row r="53" spans="1:42" s="47" customFormat="1" ht="79.5" customHeight="1" x14ac:dyDescent="0.25">
      <c r="A53" s="810" t="s">
        <v>69</v>
      </c>
      <c r="B53" s="59" t="s">
        <v>70</v>
      </c>
      <c r="C53" s="59" t="s">
        <v>71</v>
      </c>
      <c r="D53" s="59" t="s">
        <v>72</v>
      </c>
      <c r="E53" s="59" t="s">
        <v>73</v>
      </c>
      <c r="F53" s="60"/>
      <c r="G53" s="60"/>
      <c r="H53" s="60"/>
      <c r="I53" s="60"/>
      <c r="J53" s="61" t="s">
        <v>80</v>
      </c>
      <c r="K53" s="57">
        <v>80161500</v>
      </c>
      <c r="L53" s="827" t="s">
        <v>489</v>
      </c>
      <c r="M53" s="62">
        <v>43119</v>
      </c>
      <c r="N53" s="37">
        <v>8</v>
      </c>
      <c r="O53" s="61" t="s">
        <v>74</v>
      </c>
      <c r="P53" s="61" t="s">
        <v>75</v>
      </c>
      <c r="Q53" s="828">
        <v>13128000</v>
      </c>
      <c r="R53" s="828"/>
      <c r="S53" s="57" t="s">
        <v>76</v>
      </c>
      <c r="T53" s="61" t="s">
        <v>77</v>
      </c>
      <c r="U53" s="56" t="s">
        <v>78</v>
      </c>
      <c r="V53" s="55">
        <v>7000091030</v>
      </c>
      <c r="W53" s="55">
        <v>4500029021</v>
      </c>
      <c r="X53" s="828">
        <v>13128000</v>
      </c>
      <c r="Y53" s="832" t="s">
        <v>490</v>
      </c>
      <c r="Z53" s="61" t="s">
        <v>491</v>
      </c>
      <c r="AA53" s="44" t="s">
        <v>421</v>
      </c>
      <c r="AB53" s="44"/>
      <c r="AC53" s="44"/>
      <c r="AD53" s="43"/>
      <c r="AE53" s="44">
        <v>1641000</v>
      </c>
      <c r="AF53" s="44">
        <v>1641000</v>
      </c>
      <c r="AG53" s="44">
        <v>1641000</v>
      </c>
      <c r="AH53" s="44">
        <v>1641000</v>
      </c>
      <c r="AI53" s="44">
        <v>1641000</v>
      </c>
      <c r="AJ53" s="44">
        <v>1641000</v>
      </c>
      <c r="AK53" s="44">
        <v>1641000</v>
      </c>
      <c r="AL53" s="44">
        <v>1641000</v>
      </c>
      <c r="AM53" s="58"/>
      <c r="AN53" s="58"/>
      <c r="AO53" s="58"/>
      <c r="AP53" s="46"/>
    </row>
    <row r="54" spans="1:42" s="47" customFormat="1" ht="80.25" customHeight="1" x14ac:dyDescent="0.25">
      <c r="A54" s="810" t="s">
        <v>69</v>
      </c>
      <c r="B54" s="59" t="s">
        <v>70</v>
      </c>
      <c r="C54" s="59" t="s">
        <v>71</v>
      </c>
      <c r="D54" s="59" t="s">
        <v>72</v>
      </c>
      <c r="E54" s="59" t="s">
        <v>73</v>
      </c>
      <c r="F54" s="60"/>
      <c r="G54" s="60"/>
      <c r="H54" s="60"/>
      <c r="I54" s="60"/>
      <c r="J54" s="61" t="s">
        <v>80</v>
      </c>
      <c r="K54" s="57">
        <v>80161500</v>
      </c>
      <c r="L54" s="834" t="s">
        <v>492</v>
      </c>
      <c r="M54" s="62">
        <v>43122</v>
      </c>
      <c r="N54" s="37">
        <v>8</v>
      </c>
      <c r="O54" s="61" t="s">
        <v>74</v>
      </c>
      <c r="P54" s="61" t="s">
        <v>75</v>
      </c>
      <c r="Q54" s="828">
        <v>13128000</v>
      </c>
      <c r="R54" s="828"/>
      <c r="S54" s="57" t="s">
        <v>76</v>
      </c>
      <c r="T54" s="61" t="s">
        <v>77</v>
      </c>
      <c r="U54" s="56" t="s">
        <v>78</v>
      </c>
      <c r="V54" s="55">
        <v>7000091040</v>
      </c>
      <c r="W54" s="55">
        <v>4500029041</v>
      </c>
      <c r="X54" s="828">
        <v>13128000</v>
      </c>
      <c r="Y54" s="832" t="s">
        <v>493</v>
      </c>
      <c r="Z54" s="61" t="s">
        <v>494</v>
      </c>
      <c r="AA54" s="44" t="s">
        <v>421</v>
      </c>
      <c r="AB54" s="44"/>
      <c r="AC54" s="44"/>
      <c r="AD54" s="43"/>
      <c r="AE54" s="44">
        <v>1641000</v>
      </c>
      <c r="AF54" s="44">
        <v>1641000</v>
      </c>
      <c r="AG54" s="44">
        <v>1641000</v>
      </c>
      <c r="AH54" s="44">
        <v>1641000</v>
      </c>
      <c r="AI54" s="44">
        <v>1641000</v>
      </c>
      <c r="AJ54" s="44">
        <v>1641000</v>
      </c>
      <c r="AK54" s="44">
        <v>1641000</v>
      </c>
      <c r="AL54" s="44">
        <v>1641000</v>
      </c>
      <c r="AM54" s="58"/>
      <c r="AN54" s="58"/>
      <c r="AO54" s="58"/>
      <c r="AP54" s="46"/>
    </row>
    <row r="55" spans="1:42" s="47" customFormat="1" ht="85.5" customHeight="1" x14ac:dyDescent="0.25">
      <c r="A55" s="810" t="s">
        <v>69</v>
      </c>
      <c r="B55" s="59" t="s">
        <v>70</v>
      </c>
      <c r="C55" s="59" t="s">
        <v>71</v>
      </c>
      <c r="D55" s="59" t="s">
        <v>72</v>
      </c>
      <c r="E55" s="59" t="s">
        <v>73</v>
      </c>
      <c r="F55" s="60"/>
      <c r="G55" s="60"/>
      <c r="H55" s="60"/>
      <c r="I55" s="60"/>
      <c r="J55" s="61" t="s">
        <v>80</v>
      </c>
      <c r="K55" s="57">
        <v>80161500</v>
      </c>
      <c r="L55" s="834" t="s">
        <v>495</v>
      </c>
      <c r="M55" s="62">
        <v>43122</v>
      </c>
      <c r="N55" s="37">
        <v>8</v>
      </c>
      <c r="O55" s="61" t="s">
        <v>74</v>
      </c>
      <c r="P55" s="61" t="s">
        <v>75</v>
      </c>
      <c r="Q55" s="828">
        <v>50304000</v>
      </c>
      <c r="R55" s="828"/>
      <c r="S55" s="57" t="s">
        <v>76</v>
      </c>
      <c r="T55" s="61" t="s">
        <v>77</v>
      </c>
      <c r="U55" s="56" t="s">
        <v>78</v>
      </c>
      <c r="V55" s="55">
        <v>7000091030</v>
      </c>
      <c r="W55" s="55">
        <v>4500029044</v>
      </c>
      <c r="X55" s="831">
        <v>50304000</v>
      </c>
      <c r="Y55" s="832" t="s">
        <v>496</v>
      </c>
      <c r="Z55" s="61" t="s">
        <v>497</v>
      </c>
      <c r="AA55" s="44" t="s">
        <v>421</v>
      </c>
      <c r="AB55" s="44"/>
      <c r="AC55" s="44"/>
      <c r="AD55" s="43"/>
      <c r="AE55" s="44">
        <v>6288000</v>
      </c>
      <c r="AF55" s="44">
        <v>6288000</v>
      </c>
      <c r="AG55" s="44">
        <v>6288000</v>
      </c>
      <c r="AH55" s="44">
        <v>6288000</v>
      </c>
      <c r="AI55" s="44">
        <v>6288000</v>
      </c>
      <c r="AJ55" s="44">
        <v>6288000</v>
      </c>
      <c r="AK55" s="44">
        <v>6288000</v>
      </c>
      <c r="AL55" s="44">
        <v>6288000</v>
      </c>
      <c r="AM55" s="58"/>
      <c r="AN55" s="58"/>
      <c r="AO55" s="58"/>
      <c r="AP55" s="46"/>
    </row>
    <row r="56" spans="1:42" s="47" customFormat="1" ht="82.5" customHeight="1" x14ac:dyDescent="0.25">
      <c r="A56" s="810" t="s">
        <v>69</v>
      </c>
      <c r="B56" s="59" t="s">
        <v>70</v>
      </c>
      <c r="C56" s="59" t="s">
        <v>71</v>
      </c>
      <c r="D56" s="59" t="s">
        <v>72</v>
      </c>
      <c r="E56" s="59" t="s">
        <v>73</v>
      </c>
      <c r="F56" s="60"/>
      <c r="G56" s="60"/>
      <c r="H56" s="60"/>
      <c r="I56" s="60"/>
      <c r="J56" s="61" t="s">
        <v>80</v>
      </c>
      <c r="K56" s="57">
        <v>80161500</v>
      </c>
      <c r="L56" s="834" t="s">
        <v>498</v>
      </c>
      <c r="M56" s="62">
        <v>43122</v>
      </c>
      <c r="N56" s="37">
        <v>8</v>
      </c>
      <c r="O56" s="61" t="s">
        <v>74</v>
      </c>
      <c r="P56" s="61" t="s">
        <v>75</v>
      </c>
      <c r="Q56" s="828">
        <v>13128000</v>
      </c>
      <c r="R56" s="828"/>
      <c r="S56" s="57" t="s">
        <v>76</v>
      </c>
      <c r="T56" s="61" t="s">
        <v>77</v>
      </c>
      <c r="U56" s="56" t="s">
        <v>78</v>
      </c>
      <c r="V56" s="55">
        <v>7000091030</v>
      </c>
      <c r="W56" s="55">
        <v>4500029045</v>
      </c>
      <c r="X56" s="828">
        <v>13128000</v>
      </c>
      <c r="Y56" s="832" t="s">
        <v>499</v>
      </c>
      <c r="Z56" s="61" t="s">
        <v>500</v>
      </c>
      <c r="AA56" s="44" t="s">
        <v>421</v>
      </c>
      <c r="AB56" s="44"/>
      <c r="AC56" s="44"/>
      <c r="AD56" s="43"/>
      <c r="AE56" s="44">
        <v>1641000</v>
      </c>
      <c r="AF56" s="44">
        <v>1641000</v>
      </c>
      <c r="AG56" s="44">
        <v>1641000</v>
      </c>
      <c r="AH56" s="44">
        <v>1641000</v>
      </c>
      <c r="AI56" s="44">
        <v>1641000</v>
      </c>
      <c r="AJ56" s="44">
        <v>1641000</v>
      </c>
      <c r="AK56" s="44">
        <v>1641000</v>
      </c>
      <c r="AL56" s="44">
        <v>1641000</v>
      </c>
      <c r="AM56" s="58"/>
      <c r="AN56" s="58"/>
      <c r="AO56" s="58"/>
      <c r="AP56" s="46"/>
    </row>
    <row r="57" spans="1:42" s="47" customFormat="1" ht="90" customHeight="1" x14ac:dyDescent="0.25">
      <c r="A57" s="810" t="s">
        <v>69</v>
      </c>
      <c r="B57" s="59" t="s">
        <v>70</v>
      </c>
      <c r="C57" s="59" t="s">
        <v>71</v>
      </c>
      <c r="D57" s="59" t="s">
        <v>72</v>
      </c>
      <c r="E57" s="59" t="s">
        <v>73</v>
      </c>
      <c r="F57" s="60"/>
      <c r="G57" s="60"/>
      <c r="H57" s="60"/>
      <c r="I57" s="60"/>
      <c r="J57" s="61" t="s">
        <v>80</v>
      </c>
      <c r="K57" s="57">
        <v>80161500</v>
      </c>
      <c r="L57" s="834" t="s">
        <v>501</v>
      </c>
      <c r="M57" s="62">
        <v>43122</v>
      </c>
      <c r="N57" s="37">
        <v>8</v>
      </c>
      <c r="O57" s="61" t="s">
        <v>74</v>
      </c>
      <c r="P57" s="61" t="s">
        <v>75</v>
      </c>
      <c r="Q57" s="828">
        <v>45936000</v>
      </c>
      <c r="R57" s="828"/>
      <c r="S57" s="57" t="s">
        <v>76</v>
      </c>
      <c r="T57" s="61" t="s">
        <v>77</v>
      </c>
      <c r="U57" s="56" t="s">
        <v>78</v>
      </c>
      <c r="V57" s="55">
        <v>7000091040</v>
      </c>
      <c r="W57" s="55">
        <v>4500029046</v>
      </c>
      <c r="X57" s="831">
        <v>45936000</v>
      </c>
      <c r="Y57" s="832" t="s">
        <v>502</v>
      </c>
      <c r="Z57" s="61" t="s">
        <v>90</v>
      </c>
      <c r="AA57" s="44" t="s">
        <v>503</v>
      </c>
      <c r="AB57" s="44"/>
      <c r="AC57" s="44"/>
      <c r="AD57" s="43"/>
      <c r="AE57" s="44">
        <v>5742000</v>
      </c>
      <c r="AF57" s="44">
        <v>5742000</v>
      </c>
      <c r="AG57" s="44">
        <v>5742000</v>
      </c>
      <c r="AH57" s="44">
        <v>5742000</v>
      </c>
      <c r="AI57" s="44">
        <v>5742000</v>
      </c>
      <c r="AJ57" s="44">
        <v>5742000</v>
      </c>
      <c r="AK57" s="44">
        <v>5742000</v>
      </c>
      <c r="AL57" s="44">
        <v>5742000</v>
      </c>
      <c r="AM57" s="58"/>
      <c r="AN57" s="58"/>
      <c r="AO57" s="58"/>
      <c r="AP57" s="46"/>
    </row>
    <row r="58" spans="1:42" s="47" customFormat="1" ht="89.25" customHeight="1" x14ac:dyDescent="0.25">
      <c r="A58" s="810" t="s">
        <v>69</v>
      </c>
      <c r="B58" s="59" t="s">
        <v>70</v>
      </c>
      <c r="C58" s="59" t="s">
        <v>71</v>
      </c>
      <c r="D58" s="59" t="s">
        <v>72</v>
      </c>
      <c r="E58" s="59" t="s">
        <v>73</v>
      </c>
      <c r="F58" s="60"/>
      <c r="G58" s="60"/>
      <c r="H58" s="60"/>
      <c r="I58" s="60"/>
      <c r="J58" s="61" t="s">
        <v>80</v>
      </c>
      <c r="K58" s="57">
        <v>80161500</v>
      </c>
      <c r="L58" s="834" t="s">
        <v>504</v>
      </c>
      <c r="M58" s="62">
        <v>43122</v>
      </c>
      <c r="N58" s="37">
        <v>8</v>
      </c>
      <c r="O58" s="61" t="s">
        <v>74</v>
      </c>
      <c r="P58" s="61" t="s">
        <v>75</v>
      </c>
      <c r="Q58" s="828">
        <v>32160000</v>
      </c>
      <c r="R58" s="828"/>
      <c r="S58" s="835" t="s">
        <v>76</v>
      </c>
      <c r="T58" s="756" t="s">
        <v>77</v>
      </c>
      <c r="U58" s="56" t="s">
        <v>78</v>
      </c>
      <c r="V58" s="55">
        <v>7000091040</v>
      </c>
      <c r="W58" s="55">
        <v>4500029096</v>
      </c>
      <c r="X58" s="831">
        <v>32160000</v>
      </c>
      <c r="Y58" s="832" t="s">
        <v>505</v>
      </c>
      <c r="Z58" s="61" t="s">
        <v>506</v>
      </c>
      <c r="AA58" s="44" t="s">
        <v>421</v>
      </c>
      <c r="AB58" s="44"/>
      <c r="AC58" s="44"/>
      <c r="AD58" s="43"/>
      <c r="AE58" s="44">
        <v>4020000</v>
      </c>
      <c r="AF58" s="44">
        <v>4020000</v>
      </c>
      <c r="AG58" s="44">
        <v>4020000</v>
      </c>
      <c r="AH58" s="44">
        <v>4020000</v>
      </c>
      <c r="AI58" s="44">
        <v>4020000</v>
      </c>
      <c r="AJ58" s="44">
        <v>4020000</v>
      </c>
      <c r="AK58" s="44">
        <v>4020000</v>
      </c>
      <c r="AL58" s="44">
        <v>4020000</v>
      </c>
      <c r="AM58" s="58"/>
      <c r="AN58" s="58"/>
      <c r="AO58" s="58"/>
      <c r="AP58" s="46"/>
    </row>
    <row r="59" spans="1:42" s="47" customFormat="1" ht="68.25" customHeight="1" x14ac:dyDescent="0.25">
      <c r="A59" s="810" t="s">
        <v>69</v>
      </c>
      <c r="B59" s="59" t="s">
        <v>70</v>
      </c>
      <c r="C59" s="59" t="s">
        <v>71</v>
      </c>
      <c r="D59" s="59" t="s">
        <v>72</v>
      </c>
      <c r="E59" s="59" t="s">
        <v>73</v>
      </c>
      <c r="F59" s="60"/>
      <c r="G59" s="60"/>
      <c r="H59" s="60"/>
      <c r="I59" s="60"/>
      <c r="J59" s="61" t="s">
        <v>80</v>
      </c>
      <c r="K59" s="57">
        <v>80161500</v>
      </c>
      <c r="L59" s="834" t="s">
        <v>507</v>
      </c>
      <c r="M59" s="62">
        <v>43122</v>
      </c>
      <c r="N59" s="37">
        <v>8</v>
      </c>
      <c r="O59" s="61" t="s">
        <v>74</v>
      </c>
      <c r="P59" s="61" t="s">
        <v>75</v>
      </c>
      <c r="Q59" s="828">
        <v>32160000</v>
      </c>
      <c r="R59" s="828"/>
      <c r="S59" s="57" t="s">
        <v>76</v>
      </c>
      <c r="T59" s="61" t="s">
        <v>77</v>
      </c>
      <c r="U59" s="56" t="s">
        <v>78</v>
      </c>
      <c r="V59" s="55">
        <v>7000091040</v>
      </c>
      <c r="W59" s="55">
        <v>4500029097</v>
      </c>
      <c r="X59" s="831">
        <v>32160000</v>
      </c>
      <c r="Y59" s="832" t="s">
        <v>508</v>
      </c>
      <c r="Z59" s="61" t="s">
        <v>509</v>
      </c>
      <c r="AA59" s="44" t="s">
        <v>421</v>
      </c>
      <c r="AB59" s="44"/>
      <c r="AC59" s="44"/>
      <c r="AD59" s="43"/>
      <c r="AE59" s="44">
        <v>4020000</v>
      </c>
      <c r="AF59" s="44">
        <v>4020000</v>
      </c>
      <c r="AG59" s="44">
        <v>4020000</v>
      </c>
      <c r="AH59" s="44">
        <v>4020000</v>
      </c>
      <c r="AI59" s="44">
        <v>4020000</v>
      </c>
      <c r="AJ59" s="44">
        <v>4020000</v>
      </c>
      <c r="AK59" s="44">
        <v>4020000</v>
      </c>
      <c r="AL59" s="44">
        <v>4020000</v>
      </c>
      <c r="AM59" s="58"/>
      <c r="AN59" s="58"/>
      <c r="AO59" s="58"/>
      <c r="AP59" s="46"/>
    </row>
    <row r="60" spans="1:42" s="47" customFormat="1" ht="81.75" customHeight="1" x14ac:dyDescent="0.25">
      <c r="A60" s="810" t="s">
        <v>69</v>
      </c>
      <c r="B60" s="59" t="s">
        <v>70</v>
      </c>
      <c r="C60" s="59" t="s">
        <v>71</v>
      </c>
      <c r="D60" s="59" t="s">
        <v>72</v>
      </c>
      <c r="E60" s="59" t="s">
        <v>73</v>
      </c>
      <c r="F60" s="60"/>
      <c r="G60" s="60"/>
      <c r="H60" s="60"/>
      <c r="I60" s="60"/>
      <c r="J60" s="61" t="s">
        <v>80</v>
      </c>
      <c r="K60" s="57">
        <v>80161500</v>
      </c>
      <c r="L60" s="834" t="s">
        <v>510</v>
      </c>
      <c r="M60" s="62">
        <v>43122</v>
      </c>
      <c r="N60" s="37">
        <v>8</v>
      </c>
      <c r="O60" s="61" t="s">
        <v>74</v>
      </c>
      <c r="P60" s="61" t="s">
        <v>75</v>
      </c>
      <c r="Q60" s="828">
        <v>54680000</v>
      </c>
      <c r="R60" s="828"/>
      <c r="S60" s="57" t="s">
        <v>76</v>
      </c>
      <c r="T60" s="61" t="s">
        <v>77</v>
      </c>
      <c r="U60" s="56" t="s">
        <v>78</v>
      </c>
      <c r="V60" s="55">
        <v>7000091030</v>
      </c>
      <c r="W60" s="55">
        <v>4500029098</v>
      </c>
      <c r="X60" s="828">
        <v>54680000</v>
      </c>
      <c r="Y60" s="832" t="s">
        <v>511</v>
      </c>
      <c r="Z60" s="61" t="s">
        <v>512</v>
      </c>
      <c r="AA60" s="44" t="s">
        <v>513</v>
      </c>
      <c r="AB60" s="44"/>
      <c r="AC60" s="44"/>
      <c r="AD60" s="43"/>
      <c r="AE60" s="44">
        <v>6835000</v>
      </c>
      <c r="AF60" s="44">
        <v>6835000</v>
      </c>
      <c r="AG60" s="44">
        <v>6835000</v>
      </c>
      <c r="AH60" s="44">
        <v>6835000</v>
      </c>
      <c r="AI60" s="44">
        <v>6835000</v>
      </c>
      <c r="AJ60" s="44">
        <v>6835000</v>
      </c>
      <c r="AK60" s="44">
        <v>6835000</v>
      </c>
      <c r="AL60" s="44">
        <v>6835000</v>
      </c>
      <c r="AM60" s="58"/>
      <c r="AN60" s="58"/>
      <c r="AO60" s="58"/>
      <c r="AP60" s="46"/>
    </row>
    <row r="61" spans="1:42" s="47" customFormat="1" ht="67.5" customHeight="1" x14ac:dyDescent="0.25">
      <c r="A61" s="810" t="s">
        <v>69</v>
      </c>
      <c r="B61" s="59" t="s">
        <v>70</v>
      </c>
      <c r="C61" s="59" t="s">
        <v>71</v>
      </c>
      <c r="D61" s="59" t="s">
        <v>72</v>
      </c>
      <c r="E61" s="59" t="s">
        <v>73</v>
      </c>
      <c r="F61" s="60"/>
      <c r="G61" s="60"/>
      <c r="H61" s="60"/>
      <c r="I61" s="60"/>
      <c r="J61" s="61" t="s">
        <v>80</v>
      </c>
      <c r="K61" s="57">
        <v>80161500</v>
      </c>
      <c r="L61" s="834" t="s">
        <v>514</v>
      </c>
      <c r="M61" s="62">
        <v>43122</v>
      </c>
      <c r="N61" s="37">
        <v>8</v>
      </c>
      <c r="O61" s="61" t="s">
        <v>74</v>
      </c>
      <c r="P61" s="61" t="s">
        <v>75</v>
      </c>
      <c r="Q61" s="828">
        <v>13128000</v>
      </c>
      <c r="R61" s="828"/>
      <c r="S61" s="57" t="s">
        <v>76</v>
      </c>
      <c r="T61" s="61" t="s">
        <v>77</v>
      </c>
      <c r="U61" s="56" t="s">
        <v>78</v>
      </c>
      <c r="V61" s="55">
        <v>7000091040</v>
      </c>
      <c r="W61" s="55">
        <v>4500029099</v>
      </c>
      <c r="X61" s="828">
        <v>13128000</v>
      </c>
      <c r="Y61" s="832" t="s">
        <v>515</v>
      </c>
      <c r="Z61" s="61" t="s">
        <v>516</v>
      </c>
      <c r="AA61" s="44" t="s">
        <v>421</v>
      </c>
      <c r="AB61" s="44"/>
      <c r="AC61" s="44"/>
      <c r="AD61" s="43"/>
      <c r="AE61" s="44">
        <v>1641000</v>
      </c>
      <c r="AF61" s="44">
        <v>1641000</v>
      </c>
      <c r="AG61" s="44">
        <v>1641000</v>
      </c>
      <c r="AH61" s="44">
        <v>1641000</v>
      </c>
      <c r="AI61" s="44">
        <v>1641000</v>
      </c>
      <c r="AJ61" s="44">
        <v>1641000</v>
      </c>
      <c r="AK61" s="44">
        <v>1641000</v>
      </c>
      <c r="AL61" s="44">
        <v>1641000</v>
      </c>
      <c r="AM61" s="58"/>
      <c r="AN61" s="58"/>
      <c r="AO61" s="58"/>
      <c r="AP61" s="46"/>
    </row>
    <row r="62" spans="1:42" s="47" customFormat="1" ht="81" customHeight="1" x14ac:dyDescent="0.25">
      <c r="A62" s="810" t="s">
        <v>69</v>
      </c>
      <c r="B62" s="59" t="s">
        <v>70</v>
      </c>
      <c r="C62" s="59" t="s">
        <v>71</v>
      </c>
      <c r="D62" s="59" t="s">
        <v>72</v>
      </c>
      <c r="E62" s="59" t="s">
        <v>73</v>
      </c>
      <c r="F62" s="60"/>
      <c r="G62" s="60"/>
      <c r="H62" s="60"/>
      <c r="I62" s="60"/>
      <c r="J62" s="61" t="s">
        <v>80</v>
      </c>
      <c r="K62" s="57">
        <v>80161500</v>
      </c>
      <c r="L62" s="834" t="s">
        <v>517</v>
      </c>
      <c r="M62" s="62">
        <v>43123</v>
      </c>
      <c r="N62" s="37">
        <v>8</v>
      </c>
      <c r="O62" s="61" t="s">
        <v>74</v>
      </c>
      <c r="P62" s="61" t="s">
        <v>75</v>
      </c>
      <c r="Q62" s="828">
        <v>36000000</v>
      </c>
      <c r="R62" s="828"/>
      <c r="S62" s="57" t="s">
        <v>76</v>
      </c>
      <c r="T62" s="61" t="s">
        <v>77</v>
      </c>
      <c r="U62" s="56" t="s">
        <v>78</v>
      </c>
      <c r="V62" s="55">
        <v>7000091030</v>
      </c>
      <c r="W62" s="55">
        <v>4500029129</v>
      </c>
      <c r="X62" s="828">
        <v>36000000</v>
      </c>
      <c r="Y62" s="832" t="s">
        <v>518</v>
      </c>
      <c r="Z62" s="61" t="s">
        <v>519</v>
      </c>
      <c r="AA62" s="44" t="s">
        <v>513</v>
      </c>
      <c r="AB62" s="44"/>
      <c r="AC62" s="44"/>
      <c r="AD62" s="43"/>
      <c r="AE62" s="44">
        <v>4500000</v>
      </c>
      <c r="AF62" s="44">
        <v>4500000</v>
      </c>
      <c r="AG62" s="44">
        <v>4500000</v>
      </c>
      <c r="AH62" s="44">
        <v>4500000</v>
      </c>
      <c r="AI62" s="44">
        <v>4500000</v>
      </c>
      <c r="AJ62" s="44">
        <v>4500000</v>
      </c>
      <c r="AK62" s="44">
        <v>4500000</v>
      </c>
      <c r="AL62" s="44">
        <v>4500000</v>
      </c>
      <c r="AM62" s="58"/>
      <c r="AN62" s="58"/>
      <c r="AO62" s="58"/>
      <c r="AP62" s="46"/>
    </row>
    <row r="63" spans="1:42" s="47" customFormat="1" ht="84.75" customHeight="1" x14ac:dyDescent="0.25">
      <c r="A63" s="810" t="s">
        <v>69</v>
      </c>
      <c r="B63" s="59" t="s">
        <v>70</v>
      </c>
      <c r="C63" s="59" t="s">
        <v>71</v>
      </c>
      <c r="D63" s="59" t="s">
        <v>72</v>
      </c>
      <c r="E63" s="59" t="s">
        <v>73</v>
      </c>
      <c r="F63" s="34"/>
      <c r="G63" s="34"/>
      <c r="H63" s="34"/>
      <c r="I63" s="34"/>
      <c r="J63" s="61" t="s">
        <v>80</v>
      </c>
      <c r="K63" s="57">
        <v>80161500</v>
      </c>
      <c r="L63" s="834" t="s">
        <v>520</v>
      </c>
      <c r="M63" s="62" t="s">
        <v>521</v>
      </c>
      <c r="N63" s="37">
        <v>8</v>
      </c>
      <c r="O63" s="61" t="s">
        <v>74</v>
      </c>
      <c r="P63" s="61" t="s">
        <v>75</v>
      </c>
      <c r="Q63" s="828">
        <v>39376000</v>
      </c>
      <c r="R63" s="828"/>
      <c r="S63" s="57" t="s">
        <v>76</v>
      </c>
      <c r="T63" s="61" t="s">
        <v>77</v>
      </c>
      <c r="U63" s="56" t="s">
        <v>78</v>
      </c>
      <c r="V63" s="55">
        <v>7000091030</v>
      </c>
      <c r="W63" s="55">
        <v>4500029151</v>
      </c>
      <c r="X63" s="831">
        <v>39376000</v>
      </c>
      <c r="Y63" s="832" t="s">
        <v>522</v>
      </c>
      <c r="Z63" s="61" t="s">
        <v>88</v>
      </c>
      <c r="AA63" s="44" t="s">
        <v>513</v>
      </c>
      <c r="AB63" s="44"/>
      <c r="AC63" s="44"/>
      <c r="AD63" s="43"/>
      <c r="AE63" s="44">
        <v>4922000</v>
      </c>
      <c r="AF63" s="44">
        <v>4922000</v>
      </c>
      <c r="AG63" s="44">
        <v>4922000</v>
      </c>
      <c r="AH63" s="44">
        <v>4922000</v>
      </c>
      <c r="AI63" s="44">
        <v>4922000</v>
      </c>
      <c r="AJ63" s="44">
        <v>4922000</v>
      </c>
      <c r="AK63" s="44">
        <v>4922000</v>
      </c>
      <c r="AL63" s="44">
        <v>4922000</v>
      </c>
      <c r="AM63" s="58"/>
      <c r="AN63" s="58"/>
      <c r="AO63" s="58"/>
      <c r="AP63" s="46"/>
    </row>
    <row r="64" spans="1:42" s="47" customFormat="1" ht="90" customHeight="1" x14ac:dyDescent="0.25">
      <c r="A64" s="810" t="s">
        <v>69</v>
      </c>
      <c r="B64" s="59" t="s">
        <v>70</v>
      </c>
      <c r="C64" s="59" t="s">
        <v>71</v>
      </c>
      <c r="D64" s="59" t="s">
        <v>72</v>
      </c>
      <c r="E64" s="59" t="s">
        <v>73</v>
      </c>
      <c r="F64" s="34"/>
      <c r="G64" s="34"/>
      <c r="H64" s="34"/>
      <c r="I64" s="34"/>
      <c r="J64" s="61" t="s">
        <v>80</v>
      </c>
      <c r="K64" s="57">
        <v>80161500</v>
      </c>
      <c r="L64" s="834" t="s">
        <v>426</v>
      </c>
      <c r="M64" s="62">
        <v>43123</v>
      </c>
      <c r="N64" s="37">
        <v>8</v>
      </c>
      <c r="O64" s="61" t="s">
        <v>74</v>
      </c>
      <c r="P64" s="61" t="s">
        <v>75</v>
      </c>
      <c r="Q64" s="828">
        <v>32160000</v>
      </c>
      <c r="R64" s="828"/>
      <c r="S64" s="57" t="s">
        <v>76</v>
      </c>
      <c r="T64" s="61" t="s">
        <v>77</v>
      </c>
      <c r="U64" s="56" t="s">
        <v>78</v>
      </c>
      <c r="V64" s="55">
        <v>7000091031</v>
      </c>
      <c r="W64" s="55">
        <v>4500029153</v>
      </c>
      <c r="X64" s="831">
        <v>32160000</v>
      </c>
      <c r="Y64" s="832" t="s">
        <v>523</v>
      </c>
      <c r="Z64" s="61" t="s">
        <v>524</v>
      </c>
      <c r="AA64" s="44" t="s">
        <v>421</v>
      </c>
      <c r="AB64" s="44"/>
      <c r="AC64" s="44"/>
      <c r="AD64" s="43"/>
      <c r="AE64" s="44">
        <v>4020000</v>
      </c>
      <c r="AF64" s="44">
        <v>4020000</v>
      </c>
      <c r="AG64" s="44">
        <v>4020000</v>
      </c>
      <c r="AH64" s="44">
        <v>4020000</v>
      </c>
      <c r="AI64" s="44">
        <v>4020000</v>
      </c>
      <c r="AJ64" s="44">
        <v>4020000</v>
      </c>
      <c r="AK64" s="44">
        <v>4020000</v>
      </c>
      <c r="AL64" s="44">
        <v>4020000</v>
      </c>
      <c r="AM64" s="58"/>
      <c r="AN64" s="58"/>
      <c r="AO64" s="58"/>
      <c r="AP64" s="46"/>
    </row>
    <row r="65" spans="1:42" s="47" customFormat="1" ht="95.25" customHeight="1" x14ac:dyDescent="0.25">
      <c r="A65" s="810" t="s">
        <v>69</v>
      </c>
      <c r="B65" s="59" t="s">
        <v>70</v>
      </c>
      <c r="C65" s="59" t="s">
        <v>71</v>
      </c>
      <c r="D65" s="59" t="s">
        <v>72</v>
      </c>
      <c r="E65" s="59" t="s">
        <v>73</v>
      </c>
      <c r="F65" s="34"/>
      <c r="G65" s="34"/>
      <c r="H65" s="34"/>
      <c r="I65" s="34"/>
      <c r="J65" s="61" t="s">
        <v>80</v>
      </c>
      <c r="K65" s="57">
        <v>80161500</v>
      </c>
      <c r="L65" s="834" t="s">
        <v>525</v>
      </c>
      <c r="M65" s="62">
        <v>43123</v>
      </c>
      <c r="N65" s="37">
        <v>8</v>
      </c>
      <c r="O65" s="61" t="s">
        <v>74</v>
      </c>
      <c r="P65" s="61" t="s">
        <v>75</v>
      </c>
      <c r="Q65" s="828">
        <v>45936000</v>
      </c>
      <c r="R65" s="828"/>
      <c r="S65" s="57" t="s">
        <v>76</v>
      </c>
      <c r="T65" s="61" t="s">
        <v>77</v>
      </c>
      <c r="U65" s="56" t="s">
        <v>78</v>
      </c>
      <c r="V65" s="55">
        <v>7000091030</v>
      </c>
      <c r="W65" s="55">
        <v>4500029154</v>
      </c>
      <c r="X65" s="831">
        <v>45936000</v>
      </c>
      <c r="Y65" s="832" t="s">
        <v>526</v>
      </c>
      <c r="Z65" s="61" t="s">
        <v>89</v>
      </c>
      <c r="AA65" s="44" t="s">
        <v>527</v>
      </c>
      <c r="AB65" s="44"/>
      <c r="AC65" s="44"/>
      <c r="AD65" s="43"/>
      <c r="AE65" s="44">
        <v>5742000</v>
      </c>
      <c r="AF65" s="44">
        <v>5742000</v>
      </c>
      <c r="AG65" s="44">
        <v>5742000</v>
      </c>
      <c r="AH65" s="44">
        <v>5742000</v>
      </c>
      <c r="AI65" s="44">
        <v>5742000</v>
      </c>
      <c r="AJ65" s="44">
        <v>5742000</v>
      </c>
      <c r="AK65" s="44">
        <v>5742000</v>
      </c>
      <c r="AL65" s="44">
        <v>5742000</v>
      </c>
      <c r="AM65" s="58"/>
      <c r="AN65" s="58"/>
      <c r="AO65" s="58"/>
      <c r="AP65" s="46"/>
    </row>
    <row r="66" spans="1:42" s="47" customFormat="1" ht="93.75" customHeight="1" x14ac:dyDescent="0.25">
      <c r="A66" s="810" t="s">
        <v>69</v>
      </c>
      <c r="B66" s="59" t="s">
        <v>70</v>
      </c>
      <c r="C66" s="59" t="s">
        <v>71</v>
      </c>
      <c r="D66" s="59" t="s">
        <v>72</v>
      </c>
      <c r="E66" s="59" t="s">
        <v>73</v>
      </c>
      <c r="F66" s="34"/>
      <c r="G66" s="34"/>
      <c r="H66" s="34"/>
      <c r="I66" s="34"/>
      <c r="J66" s="61" t="s">
        <v>80</v>
      </c>
      <c r="K66" s="57">
        <v>80161500</v>
      </c>
      <c r="L66" s="834" t="s">
        <v>528</v>
      </c>
      <c r="M66" s="62">
        <v>43123</v>
      </c>
      <c r="N66" s="37">
        <v>8</v>
      </c>
      <c r="O66" s="61" t="s">
        <v>74</v>
      </c>
      <c r="P66" s="61" t="s">
        <v>75</v>
      </c>
      <c r="Q66" s="828">
        <v>17496000</v>
      </c>
      <c r="R66" s="828"/>
      <c r="S66" s="57" t="s">
        <v>76</v>
      </c>
      <c r="T66" s="61" t="s">
        <v>77</v>
      </c>
      <c r="U66" s="56" t="s">
        <v>78</v>
      </c>
      <c r="V66" s="55">
        <v>7000091030</v>
      </c>
      <c r="W66" s="55">
        <v>4500029157</v>
      </c>
      <c r="X66" s="831">
        <v>17496000</v>
      </c>
      <c r="Y66" s="832" t="s">
        <v>529</v>
      </c>
      <c r="Z66" s="61" t="s">
        <v>530</v>
      </c>
      <c r="AA66" s="44" t="s">
        <v>421</v>
      </c>
      <c r="AB66" s="44"/>
      <c r="AC66" s="44"/>
      <c r="AD66" s="43"/>
      <c r="AE66" s="44">
        <v>2187000</v>
      </c>
      <c r="AF66" s="44">
        <v>2187000</v>
      </c>
      <c r="AG66" s="44">
        <v>2187000</v>
      </c>
      <c r="AH66" s="44">
        <v>2187000</v>
      </c>
      <c r="AI66" s="44">
        <v>2187000</v>
      </c>
      <c r="AJ66" s="44">
        <v>2187000</v>
      </c>
      <c r="AK66" s="44">
        <v>2187000</v>
      </c>
      <c r="AL66" s="44">
        <v>2187000</v>
      </c>
      <c r="AM66" s="58"/>
      <c r="AN66" s="58"/>
      <c r="AO66" s="58"/>
      <c r="AP66" s="46"/>
    </row>
    <row r="67" spans="1:42" s="47" customFormat="1" ht="79.5" customHeight="1" x14ac:dyDescent="0.25">
      <c r="A67" s="810" t="s">
        <v>69</v>
      </c>
      <c r="B67" s="59" t="s">
        <v>70</v>
      </c>
      <c r="C67" s="59" t="s">
        <v>71</v>
      </c>
      <c r="D67" s="59" t="s">
        <v>72</v>
      </c>
      <c r="E67" s="59" t="s">
        <v>73</v>
      </c>
      <c r="F67" s="34"/>
      <c r="G67" s="34"/>
      <c r="H67" s="34"/>
      <c r="I67" s="34"/>
      <c r="J67" s="61" t="s">
        <v>80</v>
      </c>
      <c r="K67" s="57">
        <v>80161500</v>
      </c>
      <c r="L67" s="834" t="s">
        <v>531</v>
      </c>
      <c r="M67" s="62">
        <v>43123</v>
      </c>
      <c r="N67" s="37">
        <v>8</v>
      </c>
      <c r="O67" s="61" t="s">
        <v>74</v>
      </c>
      <c r="P67" s="61" t="s">
        <v>75</v>
      </c>
      <c r="Q67" s="828">
        <v>32160000</v>
      </c>
      <c r="R67" s="828"/>
      <c r="S67" s="57" t="s">
        <v>76</v>
      </c>
      <c r="T67" s="61" t="s">
        <v>77</v>
      </c>
      <c r="U67" s="56" t="s">
        <v>78</v>
      </c>
      <c r="V67" s="55">
        <v>7000091030</v>
      </c>
      <c r="W67" s="55">
        <v>4500029159</v>
      </c>
      <c r="X67" s="831">
        <v>32160000</v>
      </c>
      <c r="Y67" s="832" t="s">
        <v>532</v>
      </c>
      <c r="Z67" s="61" t="s">
        <v>533</v>
      </c>
      <c r="AA67" s="44" t="s">
        <v>421</v>
      </c>
      <c r="AB67" s="44"/>
      <c r="AC67" s="44"/>
      <c r="AD67" s="43"/>
      <c r="AE67" s="44">
        <v>4020000</v>
      </c>
      <c r="AF67" s="44">
        <v>4020000</v>
      </c>
      <c r="AG67" s="44">
        <v>4020000</v>
      </c>
      <c r="AH67" s="44">
        <v>4020000</v>
      </c>
      <c r="AI67" s="44">
        <v>4020000</v>
      </c>
      <c r="AJ67" s="44">
        <v>4020000</v>
      </c>
      <c r="AK67" s="44">
        <v>4020000</v>
      </c>
      <c r="AL67" s="44">
        <v>4020000</v>
      </c>
      <c r="AM67" s="58"/>
      <c r="AN67" s="58"/>
      <c r="AO67" s="58"/>
      <c r="AP67" s="46"/>
    </row>
    <row r="68" spans="1:42" s="47" customFormat="1" ht="72" customHeight="1" x14ac:dyDescent="0.25">
      <c r="A68" s="810" t="s">
        <v>69</v>
      </c>
      <c r="B68" s="59" t="s">
        <v>70</v>
      </c>
      <c r="C68" s="59" t="s">
        <v>71</v>
      </c>
      <c r="D68" s="59" t="s">
        <v>72</v>
      </c>
      <c r="E68" s="59" t="s">
        <v>73</v>
      </c>
      <c r="F68" s="34"/>
      <c r="G68" s="34"/>
      <c r="H68" s="34"/>
      <c r="I68" s="34"/>
      <c r="J68" s="61" t="s">
        <v>80</v>
      </c>
      <c r="K68" s="57">
        <v>80161500</v>
      </c>
      <c r="L68" s="834" t="s">
        <v>534</v>
      </c>
      <c r="M68" s="62">
        <v>43123</v>
      </c>
      <c r="N68" s="37">
        <v>8</v>
      </c>
      <c r="O68" s="61" t="s">
        <v>74</v>
      </c>
      <c r="P68" s="61" t="s">
        <v>75</v>
      </c>
      <c r="Q68" s="828">
        <v>45936000</v>
      </c>
      <c r="R68" s="828"/>
      <c r="S68" s="57" t="s">
        <v>76</v>
      </c>
      <c r="T68" s="61" t="s">
        <v>77</v>
      </c>
      <c r="U68" s="56" t="s">
        <v>78</v>
      </c>
      <c r="V68" s="55">
        <v>7000091030</v>
      </c>
      <c r="W68" s="55">
        <v>4500029178</v>
      </c>
      <c r="X68" s="831">
        <v>45936000</v>
      </c>
      <c r="Y68" s="832" t="s">
        <v>535</v>
      </c>
      <c r="Z68" s="61" t="s">
        <v>536</v>
      </c>
      <c r="AA68" s="44" t="s">
        <v>455</v>
      </c>
      <c r="AB68" s="44"/>
      <c r="AC68" s="44"/>
      <c r="AD68" s="43"/>
      <c r="AE68" s="44">
        <v>5742000</v>
      </c>
      <c r="AF68" s="44">
        <v>5742000</v>
      </c>
      <c r="AG68" s="44">
        <v>5742000</v>
      </c>
      <c r="AH68" s="44">
        <v>5742000</v>
      </c>
      <c r="AI68" s="44">
        <v>5742000</v>
      </c>
      <c r="AJ68" s="44">
        <v>5742000</v>
      </c>
      <c r="AK68" s="44">
        <v>5742000</v>
      </c>
      <c r="AL68" s="44">
        <v>5742000</v>
      </c>
      <c r="AM68" s="58"/>
      <c r="AN68" s="58"/>
      <c r="AO68" s="58"/>
      <c r="AP68" s="46"/>
    </row>
    <row r="69" spans="1:42" s="47" customFormat="1" ht="78" customHeight="1" x14ac:dyDescent="0.25">
      <c r="A69" s="810" t="s">
        <v>69</v>
      </c>
      <c r="B69" s="59" t="s">
        <v>70</v>
      </c>
      <c r="C69" s="59" t="s">
        <v>71</v>
      </c>
      <c r="D69" s="59" t="s">
        <v>72</v>
      </c>
      <c r="E69" s="59" t="s">
        <v>73</v>
      </c>
      <c r="F69" s="34"/>
      <c r="G69" s="34"/>
      <c r="H69" s="34"/>
      <c r="I69" s="34"/>
      <c r="J69" s="61" t="s">
        <v>80</v>
      </c>
      <c r="K69" s="57">
        <v>80161500</v>
      </c>
      <c r="L69" s="834" t="s">
        <v>537</v>
      </c>
      <c r="M69" s="62">
        <v>43123</v>
      </c>
      <c r="N69" s="37">
        <v>8</v>
      </c>
      <c r="O69" s="61" t="s">
        <v>74</v>
      </c>
      <c r="P69" s="61" t="s">
        <v>75</v>
      </c>
      <c r="Q69" s="828">
        <v>37872000</v>
      </c>
      <c r="R69" s="828"/>
      <c r="S69" s="57" t="s">
        <v>76</v>
      </c>
      <c r="T69" s="61" t="s">
        <v>77</v>
      </c>
      <c r="U69" s="56" t="s">
        <v>78</v>
      </c>
      <c r="V69" s="55">
        <v>7000091031</v>
      </c>
      <c r="W69" s="55">
        <v>4500029165</v>
      </c>
      <c r="X69" s="831">
        <v>37872000</v>
      </c>
      <c r="Y69" s="832" t="s">
        <v>538</v>
      </c>
      <c r="Z69" s="61" t="s">
        <v>539</v>
      </c>
      <c r="AA69" s="44" t="s">
        <v>421</v>
      </c>
      <c r="AB69" s="44"/>
      <c r="AC69" s="44"/>
      <c r="AD69" s="43"/>
      <c r="AE69" s="44">
        <v>4734000</v>
      </c>
      <c r="AF69" s="44">
        <v>4734000</v>
      </c>
      <c r="AG69" s="44">
        <v>4734000</v>
      </c>
      <c r="AH69" s="44">
        <v>4734000</v>
      </c>
      <c r="AI69" s="44">
        <v>4734000</v>
      </c>
      <c r="AJ69" s="44">
        <v>4734000</v>
      </c>
      <c r="AK69" s="44">
        <v>4734000</v>
      </c>
      <c r="AL69" s="44">
        <v>4734000</v>
      </c>
      <c r="AM69" s="58"/>
      <c r="AN69" s="58"/>
      <c r="AO69" s="58"/>
      <c r="AP69" s="46"/>
    </row>
    <row r="70" spans="1:42" s="47" customFormat="1" ht="92.25" customHeight="1" x14ac:dyDescent="0.25">
      <c r="A70" s="810" t="s">
        <v>69</v>
      </c>
      <c r="B70" s="59" t="s">
        <v>70</v>
      </c>
      <c r="C70" s="59" t="s">
        <v>71</v>
      </c>
      <c r="D70" s="59" t="s">
        <v>72</v>
      </c>
      <c r="E70" s="59" t="s">
        <v>73</v>
      </c>
      <c r="F70" s="34"/>
      <c r="G70" s="34"/>
      <c r="H70" s="34"/>
      <c r="I70" s="34"/>
      <c r="J70" s="61" t="s">
        <v>80</v>
      </c>
      <c r="K70" s="57">
        <v>80161500</v>
      </c>
      <c r="L70" s="834" t="s">
        <v>540</v>
      </c>
      <c r="M70" s="836">
        <v>43123</v>
      </c>
      <c r="N70" s="37">
        <v>8</v>
      </c>
      <c r="O70" s="61" t="s">
        <v>74</v>
      </c>
      <c r="P70" s="61" t="s">
        <v>75</v>
      </c>
      <c r="Q70" s="828">
        <v>54680000</v>
      </c>
      <c r="R70" s="828"/>
      <c r="S70" s="57" t="s">
        <v>76</v>
      </c>
      <c r="T70" s="61" t="s">
        <v>77</v>
      </c>
      <c r="U70" s="56" t="s">
        <v>78</v>
      </c>
      <c r="V70" s="55">
        <v>7000091030</v>
      </c>
      <c r="W70" s="55">
        <v>4500029176</v>
      </c>
      <c r="X70" s="831">
        <v>54680000</v>
      </c>
      <c r="Y70" s="832" t="s">
        <v>541</v>
      </c>
      <c r="Z70" s="61" t="s">
        <v>542</v>
      </c>
      <c r="AA70" s="44" t="s">
        <v>421</v>
      </c>
      <c r="AB70" s="44"/>
      <c r="AC70" s="44"/>
      <c r="AD70" s="43"/>
      <c r="AE70" s="44">
        <v>6835000</v>
      </c>
      <c r="AF70" s="44">
        <v>6835000</v>
      </c>
      <c r="AG70" s="44">
        <v>6835000</v>
      </c>
      <c r="AH70" s="44">
        <v>6835000</v>
      </c>
      <c r="AI70" s="44">
        <v>6835000</v>
      </c>
      <c r="AJ70" s="44">
        <v>6835000</v>
      </c>
      <c r="AK70" s="44">
        <v>6835000</v>
      </c>
      <c r="AL70" s="44">
        <v>6835000</v>
      </c>
      <c r="AM70" s="58"/>
      <c r="AN70" s="58"/>
      <c r="AO70" s="58"/>
      <c r="AP70" s="46"/>
    </row>
    <row r="71" spans="1:42" s="47" customFormat="1" ht="68.25" customHeight="1" x14ac:dyDescent="0.25">
      <c r="A71" s="810" t="s">
        <v>69</v>
      </c>
      <c r="B71" s="59" t="s">
        <v>70</v>
      </c>
      <c r="C71" s="59" t="s">
        <v>71</v>
      </c>
      <c r="D71" s="59" t="s">
        <v>72</v>
      </c>
      <c r="E71" s="59" t="s">
        <v>73</v>
      </c>
      <c r="F71" s="34"/>
      <c r="G71" s="34"/>
      <c r="H71" s="34"/>
      <c r="I71" s="34"/>
      <c r="J71" s="61" t="s">
        <v>80</v>
      </c>
      <c r="K71" s="57">
        <v>80161500</v>
      </c>
      <c r="L71" s="62" t="s">
        <v>543</v>
      </c>
      <c r="M71" s="837">
        <v>43123</v>
      </c>
      <c r="N71" s="37">
        <v>8</v>
      </c>
      <c r="O71" s="61" t="s">
        <v>74</v>
      </c>
      <c r="P71" s="61" t="s">
        <v>75</v>
      </c>
      <c r="Q71" s="828">
        <v>62336000</v>
      </c>
      <c r="R71" s="828"/>
      <c r="S71" s="57" t="s">
        <v>76</v>
      </c>
      <c r="T71" s="61" t="s">
        <v>77</v>
      </c>
      <c r="U71" s="56" t="s">
        <v>78</v>
      </c>
      <c r="V71" s="55">
        <v>7000091030</v>
      </c>
      <c r="W71" s="55">
        <v>4500029175</v>
      </c>
      <c r="X71" s="831">
        <v>62336000</v>
      </c>
      <c r="Y71" s="832" t="s">
        <v>544</v>
      </c>
      <c r="Z71" s="61" t="s">
        <v>545</v>
      </c>
      <c r="AA71" s="44" t="s">
        <v>479</v>
      </c>
      <c r="AB71" s="44"/>
      <c r="AC71" s="44"/>
      <c r="AD71" s="43"/>
      <c r="AE71" s="44">
        <v>7792000</v>
      </c>
      <c r="AF71" s="44">
        <v>7792000</v>
      </c>
      <c r="AG71" s="44">
        <v>7792000</v>
      </c>
      <c r="AH71" s="44">
        <v>7792000</v>
      </c>
      <c r="AI71" s="44">
        <v>7792000</v>
      </c>
      <c r="AJ71" s="44">
        <v>7792000</v>
      </c>
      <c r="AK71" s="44">
        <v>7792000</v>
      </c>
      <c r="AL71" s="44">
        <v>7792000</v>
      </c>
      <c r="AM71" s="58"/>
      <c r="AN71" s="58"/>
      <c r="AO71" s="58"/>
      <c r="AP71" s="46"/>
    </row>
    <row r="72" spans="1:42" s="47" customFormat="1" ht="81" customHeight="1" x14ac:dyDescent="0.25">
      <c r="A72" s="810" t="s">
        <v>69</v>
      </c>
      <c r="B72" s="59" t="s">
        <v>70</v>
      </c>
      <c r="C72" s="59" t="s">
        <v>71</v>
      </c>
      <c r="D72" s="59" t="s">
        <v>72</v>
      </c>
      <c r="E72" s="59" t="s">
        <v>73</v>
      </c>
      <c r="F72" s="34"/>
      <c r="G72" s="34"/>
      <c r="H72" s="34"/>
      <c r="I72" s="34"/>
      <c r="J72" s="61" t="s">
        <v>80</v>
      </c>
      <c r="K72" s="57">
        <v>80161500</v>
      </c>
      <c r="L72" s="834" t="s">
        <v>546</v>
      </c>
      <c r="M72" s="62">
        <v>43124</v>
      </c>
      <c r="N72" s="37">
        <v>8</v>
      </c>
      <c r="O72" s="61" t="s">
        <v>74</v>
      </c>
      <c r="P72" s="61" t="s">
        <v>75</v>
      </c>
      <c r="Q72" s="828">
        <v>17496000</v>
      </c>
      <c r="R72" s="828"/>
      <c r="S72" s="57" t="s">
        <v>76</v>
      </c>
      <c r="T72" s="61" t="s">
        <v>77</v>
      </c>
      <c r="U72" s="56" t="s">
        <v>78</v>
      </c>
      <c r="V72" s="55">
        <v>7000091031</v>
      </c>
      <c r="W72" s="55">
        <v>4500029267</v>
      </c>
      <c r="X72" s="831">
        <v>17496000</v>
      </c>
      <c r="Y72" s="832" t="s">
        <v>547</v>
      </c>
      <c r="Z72" s="61" t="s">
        <v>548</v>
      </c>
      <c r="AA72" s="44" t="s">
        <v>421</v>
      </c>
      <c r="AB72" s="44"/>
      <c r="AC72" s="44"/>
      <c r="AD72" s="43"/>
      <c r="AE72" s="44">
        <v>2187000</v>
      </c>
      <c r="AF72" s="44">
        <v>2187000</v>
      </c>
      <c r="AG72" s="44">
        <v>2187000</v>
      </c>
      <c r="AH72" s="44">
        <v>2187000</v>
      </c>
      <c r="AI72" s="44">
        <v>2187000</v>
      </c>
      <c r="AJ72" s="44">
        <v>2187000</v>
      </c>
      <c r="AK72" s="44">
        <v>2187000</v>
      </c>
      <c r="AL72" s="44">
        <v>2187000</v>
      </c>
      <c r="AM72" s="58"/>
      <c r="AN72" s="58"/>
      <c r="AO72" s="58"/>
      <c r="AP72" s="46"/>
    </row>
    <row r="73" spans="1:42" s="47" customFormat="1" ht="81" customHeight="1" x14ac:dyDescent="0.25">
      <c r="A73" s="810" t="s">
        <v>69</v>
      </c>
      <c r="B73" s="59" t="s">
        <v>70</v>
      </c>
      <c r="C73" s="59" t="s">
        <v>71</v>
      </c>
      <c r="D73" s="59" t="s">
        <v>72</v>
      </c>
      <c r="E73" s="59" t="s">
        <v>73</v>
      </c>
      <c r="F73" s="34"/>
      <c r="G73" s="34"/>
      <c r="H73" s="34"/>
      <c r="I73" s="34"/>
      <c r="J73" s="61" t="s">
        <v>80</v>
      </c>
      <c r="K73" s="57">
        <v>80161500</v>
      </c>
      <c r="L73" s="887" t="s">
        <v>606</v>
      </c>
      <c r="M73" s="62">
        <v>43124</v>
      </c>
      <c r="N73" s="37">
        <v>8</v>
      </c>
      <c r="O73" s="61" t="s">
        <v>74</v>
      </c>
      <c r="P73" s="61" t="s">
        <v>75</v>
      </c>
      <c r="Q73" s="828">
        <v>39376000</v>
      </c>
      <c r="R73" s="828"/>
      <c r="S73" s="57" t="s">
        <v>76</v>
      </c>
      <c r="T73" s="61" t="s">
        <v>77</v>
      </c>
      <c r="U73" s="56" t="s">
        <v>78</v>
      </c>
      <c r="V73" s="55" t="s">
        <v>607</v>
      </c>
      <c r="W73" s="55">
        <v>4500029418</v>
      </c>
      <c r="X73" s="831">
        <v>39376000</v>
      </c>
      <c r="Y73" s="888" t="s">
        <v>608</v>
      </c>
      <c r="Z73" s="889" t="s">
        <v>609</v>
      </c>
      <c r="AA73" s="44" t="s">
        <v>421</v>
      </c>
      <c r="AB73" s="44"/>
      <c r="AC73" s="44"/>
      <c r="AD73" s="43"/>
      <c r="AE73" s="44">
        <v>4922000</v>
      </c>
      <c r="AF73" s="44">
        <v>4922000</v>
      </c>
      <c r="AG73" s="44">
        <v>4922000</v>
      </c>
      <c r="AH73" s="44">
        <v>4922000</v>
      </c>
      <c r="AI73" s="44">
        <v>4922000</v>
      </c>
      <c r="AJ73" s="44">
        <v>4922000</v>
      </c>
      <c r="AK73" s="44">
        <v>4922000</v>
      </c>
      <c r="AL73" s="44">
        <v>4922000</v>
      </c>
      <c r="AM73" s="58"/>
      <c r="AN73" s="58"/>
      <c r="AO73" s="58"/>
      <c r="AP73" s="46"/>
    </row>
    <row r="74" spans="1:42" s="47" customFormat="1" ht="81.75" customHeight="1" x14ac:dyDescent="0.25">
      <c r="A74" s="810" t="s">
        <v>69</v>
      </c>
      <c r="B74" s="59" t="s">
        <v>70</v>
      </c>
      <c r="C74" s="59" t="s">
        <v>71</v>
      </c>
      <c r="D74" s="59" t="s">
        <v>72</v>
      </c>
      <c r="E74" s="59" t="s">
        <v>73</v>
      </c>
      <c r="F74" s="34"/>
      <c r="G74" s="34"/>
      <c r="H74" s="34"/>
      <c r="I74" s="34"/>
      <c r="J74" s="61" t="s">
        <v>80</v>
      </c>
      <c r="K74" s="57">
        <v>80161500</v>
      </c>
      <c r="L74" s="834" t="s">
        <v>549</v>
      </c>
      <c r="M74" s="62">
        <v>43124</v>
      </c>
      <c r="N74" s="37">
        <v>8</v>
      </c>
      <c r="O74" s="61" t="s">
        <v>74</v>
      </c>
      <c r="P74" s="61" t="s">
        <v>75</v>
      </c>
      <c r="Q74" s="828">
        <v>29596000</v>
      </c>
      <c r="R74" s="828"/>
      <c r="S74" s="57" t="s">
        <v>76</v>
      </c>
      <c r="T74" s="61" t="s">
        <v>77</v>
      </c>
      <c r="U74" s="56" t="s">
        <v>78</v>
      </c>
      <c r="V74" s="55">
        <v>7000091031</v>
      </c>
      <c r="W74" s="55">
        <v>4500029073</v>
      </c>
      <c r="X74" s="831">
        <v>29596000</v>
      </c>
      <c r="Y74" s="832" t="s">
        <v>550</v>
      </c>
      <c r="Z74" s="61" t="s">
        <v>551</v>
      </c>
      <c r="AA74" s="44" t="s">
        <v>455</v>
      </c>
      <c r="AB74" s="44"/>
      <c r="AC74" s="44"/>
      <c r="AD74" s="43"/>
      <c r="AE74" s="44">
        <v>3699500</v>
      </c>
      <c r="AF74" s="44">
        <v>3699500</v>
      </c>
      <c r="AG74" s="44">
        <v>3699500</v>
      </c>
      <c r="AH74" s="44">
        <v>3699500</v>
      </c>
      <c r="AI74" s="44">
        <v>3699500</v>
      </c>
      <c r="AJ74" s="44">
        <v>3699500</v>
      </c>
      <c r="AK74" s="44">
        <v>3699500</v>
      </c>
      <c r="AL74" s="44">
        <v>3699500</v>
      </c>
      <c r="AM74" s="58"/>
      <c r="AN74" s="58"/>
      <c r="AO74" s="58"/>
      <c r="AP74" s="46"/>
    </row>
    <row r="75" spans="1:42" s="47" customFormat="1" ht="81.75" customHeight="1" x14ac:dyDescent="0.25">
      <c r="A75" s="810" t="s">
        <v>69</v>
      </c>
      <c r="B75" s="59" t="s">
        <v>70</v>
      </c>
      <c r="C75" s="59" t="s">
        <v>71</v>
      </c>
      <c r="D75" s="59" t="s">
        <v>72</v>
      </c>
      <c r="E75" s="59" t="s">
        <v>73</v>
      </c>
      <c r="F75" s="34"/>
      <c r="G75" s="34"/>
      <c r="H75" s="34"/>
      <c r="I75" s="34"/>
      <c r="J75" s="61" t="s">
        <v>80</v>
      </c>
      <c r="K75" s="57">
        <v>80161500</v>
      </c>
      <c r="L75" s="834" t="s">
        <v>552</v>
      </c>
      <c r="M75" s="62">
        <v>43124</v>
      </c>
      <c r="N75" s="37">
        <v>8</v>
      </c>
      <c r="O75" s="61" t="s">
        <v>74</v>
      </c>
      <c r="P75" s="61" t="s">
        <v>75</v>
      </c>
      <c r="Q75" s="828">
        <v>13128000</v>
      </c>
      <c r="R75" s="828"/>
      <c r="S75" s="57" t="s">
        <v>76</v>
      </c>
      <c r="T75" s="61" t="s">
        <v>77</v>
      </c>
      <c r="U75" s="56" t="s">
        <v>78</v>
      </c>
      <c r="V75" s="55">
        <v>7000091031</v>
      </c>
      <c r="W75" s="55">
        <v>4500029268</v>
      </c>
      <c r="X75" s="831">
        <v>13128000</v>
      </c>
      <c r="Y75" s="832" t="s">
        <v>553</v>
      </c>
      <c r="Z75" s="61" t="s">
        <v>554</v>
      </c>
      <c r="AA75" s="44" t="s">
        <v>421</v>
      </c>
      <c r="AB75" s="44"/>
      <c r="AC75" s="44"/>
      <c r="AD75" s="43"/>
      <c r="AE75" s="44">
        <v>1641000</v>
      </c>
      <c r="AF75" s="44">
        <v>1641000</v>
      </c>
      <c r="AG75" s="44">
        <v>1641000</v>
      </c>
      <c r="AH75" s="44">
        <v>1641000</v>
      </c>
      <c r="AI75" s="44">
        <v>1641000</v>
      </c>
      <c r="AJ75" s="44">
        <v>1641000</v>
      </c>
      <c r="AK75" s="44">
        <v>1641000</v>
      </c>
      <c r="AL75" s="44">
        <v>1641000</v>
      </c>
      <c r="AM75" s="58"/>
      <c r="AN75" s="58"/>
      <c r="AO75" s="58"/>
      <c r="AP75" s="46"/>
    </row>
    <row r="76" spans="1:42" s="47" customFormat="1" ht="80.25" customHeight="1" x14ac:dyDescent="0.25">
      <c r="A76" s="810" t="s">
        <v>69</v>
      </c>
      <c r="B76" s="59" t="s">
        <v>70</v>
      </c>
      <c r="C76" s="59" t="s">
        <v>71</v>
      </c>
      <c r="D76" s="59" t="s">
        <v>72</v>
      </c>
      <c r="E76" s="59" t="s">
        <v>73</v>
      </c>
      <c r="F76" s="34"/>
      <c r="G76" s="34"/>
      <c r="H76" s="34"/>
      <c r="I76" s="34"/>
      <c r="J76" s="61" t="s">
        <v>80</v>
      </c>
      <c r="K76" s="57">
        <v>80161500</v>
      </c>
      <c r="L76" s="834" t="s">
        <v>555</v>
      </c>
      <c r="M76" s="62">
        <v>43124</v>
      </c>
      <c r="N76" s="37">
        <v>8</v>
      </c>
      <c r="O76" s="61" t="s">
        <v>74</v>
      </c>
      <c r="P76" s="61" t="s">
        <v>75</v>
      </c>
      <c r="Q76" s="828">
        <v>52000000</v>
      </c>
      <c r="R76" s="828"/>
      <c r="S76" s="57" t="s">
        <v>76</v>
      </c>
      <c r="T76" s="61" t="s">
        <v>77</v>
      </c>
      <c r="U76" s="56" t="s">
        <v>78</v>
      </c>
      <c r="V76" s="55">
        <v>7000091031</v>
      </c>
      <c r="W76" s="55">
        <v>4500029282</v>
      </c>
      <c r="X76" s="831">
        <v>52000000</v>
      </c>
      <c r="Y76" s="832" t="s">
        <v>556</v>
      </c>
      <c r="Z76" s="61" t="s">
        <v>557</v>
      </c>
      <c r="AA76" s="44" t="s">
        <v>455</v>
      </c>
      <c r="AB76" s="44"/>
      <c r="AC76" s="44"/>
      <c r="AD76" s="43"/>
      <c r="AE76" s="44">
        <v>5462185</v>
      </c>
      <c r="AF76" s="44">
        <v>5462185</v>
      </c>
      <c r="AG76" s="44">
        <v>5462185</v>
      </c>
      <c r="AH76" s="44">
        <v>5462185</v>
      </c>
      <c r="AI76" s="44">
        <v>5462185</v>
      </c>
      <c r="AJ76" s="44">
        <v>5462185</v>
      </c>
      <c r="AK76" s="44">
        <v>5462185</v>
      </c>
      <c r="AL76" s="44">
        <v>5462185</v>
      </c>
      <c r="AM76" s="58"/>
      <c r="AN76" s="58"/>
      <c r="AO76" s="58"/>
      <c r="AP76" s="46"/>
    </row>
    <row r="77" spans="1:42" s="47" customFormat="1" ht="81" customHeight="1" x14ac:dyDescent="0.25">
      <c r="A77" s="810" t="s">
        <v>69</v>
      </c>
      <c r="B77" s="59" t="s">
        <v>70</v>
      </c>
      <c r="C77" s="59" t="s">
        <v>71</v>
      </c>
      <c r="D77" s="59" t="s">
        <v>72</v>
      </c>
      <c r="E77" s="59" t="s">
        <v>73</v>
      </c>
      <c r="F77" s="34"/>
      <c r="G77" s="34"/>
      <c r="H77" s="34"/>
      <c r="I77" s="34"/>
      <c r="J77" s="61" t="s">
        <v>80</v>
      </c>
      <c r="K77" s="57">
        <v>80161500</v>
      </c>
      <c r="L77" s="834" t="s">
        <v>558</v>
      </c>
      <c r="M77" s="62">
        <v>43124</v>
      </c>
      <c r="N77" s="37">
        <v>8</v>
      </c>
      <c r="O77" s="61" t="s">
        <v>74</v>
      </c>
      <c r="P77" s="61" t="s">
        <v>75</v>
      </c>
      <c r="Q77" s="828">
        <v>39376000</v>
      </c>
      <c r="R77" s="828"/>
      <c r="S77" s="57" t="s">
        <v>76</v>
      </c>
      <c r="T77" s="61" t="s">
        <v>77</v>
      </c>
      <c r="U77" s="56" t="s">
        <v>78</v>
      </c>
      <c r="V77" s="55">
        <v>7000091031</v>
      </c>
      <c r="W77" s="55">
        <v>4500029316</v>
      </c>
      <c r="X77" s="831">
        <v>39376000</v>
      </c>
      <c r="Y77" s="832" t="s">
        <v>559</v>
      </c>
      <c r="Z77" s="61" t="s">
        <v>560</v>
      </c>
      <c r="AA77" s="44" t="s">
        <v>503</v>
      </c>
      <c r="AB77" s="44"/>
      <c r="AC77" s="44"/>
      <c r="AD77" s="43"/>
      <c r="AE77" s="44">
        <v>4922000</v>
      </c>
      <c r="AF77" s="44">
        <v>4922000</v>
      </c>
      <c r="AG77" s="44">
        <v>4922000</v>
      </c>
      <c r="AH77" s="44">
        <v>4922000</v>
      </c>
      <c r="AI77" s="44">
        <v>4922000</v>
      </c>
      <c r="AJ77" s="44">
        <v>4922000</v>
      </c>
      <c r="AK77" s="44">
        <v>4922000</v>
      </c>
      <c r="AL77" s="44">
        <v>4922000</v>
      </c>
      <c r="AM77" s="58"/>
      <c r="AN77" s="58"/>
      <c r="AO77" s="58"/>
      <c r="AP77" s="46"/>
    </row>
    <row r="78" spans="1:42" s="47" customFormat="1" ht="93.75" customHeight="1" x14ac:dyDescent="0.25">
      <c r="A78" s="838"/>
      <c r="B78" s="839"/>
      <c r="C78" s="839"/>
      <c r="D78" s="839"/>
      <c r="E78" s="839"/>
      <c r="F78" s="840"/>
      <c r="G78" s="840"/>
      <c r="H78" s="840"/>
      <c r="I78" s="840"/>
      <c r="J78" s="841"/>
      <c r="K78" s="842"/>
      <c r="L78" s="843"/>
      <c r="M78" s="844"/>
      <c r="N78" s="845"/>
      <c r="O78" s="846"/>
      <c r="P78" s="846"/>
      <c r="Q78" s="847"/>
      <c r="R78" s="847"/>
      <c r="S78" s="848"/>
      <c r="T78" s="846"/>
      <c r="U78" s="849"/>
      <c r="V78" s="850"/>
      <c r="W78" s="850"/>
      <c r="X78" s="851"/>
      <c r="Y78" s="852"/>
      <c r="Z78" s="846"/>
      <c r="AA78" s="853"/>
      <c r="AB78" s="853"/>
      <c r="AC78" s="853"/>
      <c r="AD78" s="854"/>
      <c r="AE78" s="853"/>
      <c r="AF78" s="853"/>
      <c r="AG78" s="853"/>
      <c r="AH78" s="853"/>
      <c r="AI78" s="853"/>
      <c r="AJ78" s="853"/>
      <c r="AK78" s="853"/>
      <c r="AL78" s="853"/>
      <c r="AM78" s="855"/>
      <c r="AN78" s="855"/>
      <c r="AO78" s="855"/>
      <c r="AP78" s="46"/>
    </row>
    <row r="79" spans="1:42" s="47" customFormat="1" ht="80.25" customHeight="1" x14ac:dyDescent="0.25">
      <c r="A79" s="810" t="s">
        <v>69</v>
      </c>
      <c r="B79" s="59" t="s">
        <v>70</v>
      </c>
      <c r="C79" s="59" t="s">
        <v>71</v>
      </c>
      <c r="D79" s="59" t="s">
        <v>72</v>
      </c>
      <c r="E79" s="59" t="s">
        <v>73</v>
      </c>
      <c r="F79" s="34"/>
      <c r="G79" s="34"/>
      <c r="H79" s="34"/>
      <c r="I79" s="34"/>
      <c r="J79" s="61" t="s">
        <v>80</v>
      </c>
      <c r="K79" s="57">
        <v>80161500</v>
      </c>
      <c r="L79" s="834" t="s">
        <v>561</v>
      </c>
      <c r="M79" s="62">
        <v>43124</v>
      </c>
      <c r="N79" s="37">
        <v>8</v>
      </c>
      <c r="O79" s="61" t="s">
        <v>74</v>
      </c>
      <c r="P79" s="61" t="s">
        <v>75</v>
      </c>
      <c r="Q79" s="828">
        <v>39376000</v>
      </c>
      <c r="R79" s="828"/>
      <c r="S79" s="57" t="s">
        <v>76</v>
      </c>
      <c r="T79" s="61" t="s">
        <v>77</v>
      </c>
      <c r="U79" s="56" t="s">
        <v>78</v>
      </c>
      <c r="V79" s="55">
        <v>7000091031</v>
      </c>
      <c r="W79" s="55">
        <v>4500029317</v>
      </c>
      <c r="X79" s="831">
        <v>21872000</v>
      </c>
      <c r="Y79" s="832" t="s">
        <v>562</v>
      </c>
      <c r="Z79" s="61" t="s">
        <v>563</v>
      </c>
      <c r="AA79" s="44" t="s">
        <v>564</v>
      </c>
      <c r="AB79" s="44"/>
      <c r="AC79" s="44"/>
      <c r="AD79" s="43"/>
      <c r="AE79" s="44">
        <v>2734000</v>
      </c>
      <c r="AF79" s="44">
        <v>2734000</v>
      </c>
      <c r="AG79" s="44">
        <v>2734000</v>
      </c>
      <c r="AH79" s="44">
        <v>2734000</v>
      </c>
      <c r="AI79" s="44">
        <v>2734000</v>
      </c>
      <c r="AJ79" s="44">
        <v>2734000</v>
      </c>
      <c r="AK79" s="44">
        <v>2734000</v>
      </c>
      <c r="AL79" s="44">
        <v>2734000</v>
      </c>
      <c r="AM79" s="58"/>
      <c r="AN79" s="58"/>
      <c r="AO79" s="58"/>
      <c r="AP79" s="46"/>
    </row>
    <row r="80" spans="1:42" s="47" customFormat="1" ht="72.75" customHeight="1" x14ac:dyDescent="0.25">
      <c r="A80" s="810" t="s">
        <v>69</v>
      </c>
      <c r="B80" s="59" t="s">
        <v>70</v>
      </c>
      <c r="C80" s="59" t="s">
        <v>71</v>
      </c>
      <c r="D80" s="59" t="s">
        <v>72</v>
      </c>
      <c r="E80" s="59" t="s">
        <v>73</v>
      </c>
      <c r="F80" s="34"/>
      <c r="G80" s="34"/>
      <c r="H80" s="34"/>
      <c r="I80" s="34"/>
      <c r="J80" s="61" t="s">
        <v>80</v>
      </c>
      <c r="K80" s="57">
        <v>80161500</v>
      </c>
      <c r="L80" s="834" t="s">
        <v>565</v>
      </c>
      <c r="M80" s="62">
        <v>43124</v>
      </c>
      <c r="N80" s="37">
        <v>8</v>
      </c>
      <c r="O80" s="61" t="s">
        <v>74</v>
      </c>
      <c r="P80" s="61" t="s">
        <v>75</v>
      </c>
      <c r="Q80" s="828">
        <v>33424000</v>
      </c>
      <c r="R80" s="828"/>
      <c r="S80" s="57" t="s">
        <v>76</v>
      </c>
      <c r="T80" s="61" t="s">
        <v>77</v>
      </c>
      <c r="U80" s="56" t="s">
        <v>78</v>
      </c>
      <c r="V80" s="55">
        <v>7000091031</v>
      </c>
      <c r="W80" s="55">
        <v>4500029318</v>
      </c>
      <c r="X80" s="831">
        <v>33424000</v>
      </c>
      <c r="Y80" s="832" t="s">
        <v>566</v>
      </c>
      <c r="Z80" s="61" t="s">
        <v>567</v>
      </c>
      <c r="AA80" s="44" t="s">
        <v>564</v>
      </c>
      <c r="AB80" s="44"/>
      <c r="AC80" s="44"/>
      <c r="AD80" s="43"/>
      <c r="AE80" s="44">
        <v>4178000</v>
      </c>
      <c r="AF80" s="44">
        <v>4178000</v>
      </c>
      <c r="AG80" s="44">
        <v>4178000</v>
      </c>
      <c r="AH80" s="44">
        <v>4178000</v>
      </c>
      <c r="AI80" s="44">
        <v>4178000</v>
      </c>
      <c r="AJ80" s="44">
        <v>4178000</v>
      </c>
      <c r="AK80" s="44">
        <v>4178000</v>
      </c>
      <c r="AL80" s="44">
        <v>4178000</v>
      </c>
      <c r="AM80" s="58"/>
      <c r="AN80" s="58"/>
      <c r="AO80" s="58"/>
      <c r="AP80" s="46"/>
    </row>
    <row r="81" spans="1:42" s="47" customFormat="1" ht="73.5" customHeight="1" x14ac:dyDescent="0.25">
      <c r="A81" s="810" t="s">
        <v>69</v>
      </c>
      <c r="B81" s="59" t="s">
        <v>70</v>
      </c>
      <c r="C81" s="59" t="s">
        <v>71</v>
      </c>
      <c r="D81" s="59" t="s">
        <v>72</v>
      </c>
      <c r="E81" s="59" t="s">
        <v>73</v>
      </c>
      <c r="F81" s="34"/>
      <c r="G81" s="34"/>
      <c r="H81" s="34"/>
      <c r="I81" s="34"/>
      <c r="J81" s="61" t="s">
        <v>80</v>
      </c>
      <c r="K81" s="57">
        <v>80161500</v>
      </c>
      <c r="L81" s="834" t="s">
        <v>568</v>
      </c>
      <c r="M81" s="62">
        <v>42759</v>
      </c>
      <c r="N81" s="37">
        <v>8</v>
      </c>
      <c r="O81" s="61" t="s">
        <v>74</v>
      </c>
      <c r="P81" s="61" t="s">
        <v>75</v>
      </c>
      <c r="Q81" s="828">
        <v>19688000</v>
      </c>
      <c r="R81" s="828"/>
      <c r="S81" s="57" t="s">
        <v>76</v>
      </c>
      <c r="T81" s="61" t="s">
        <v>77</v>
      </c>
      <c r="U81" s="56" t="s">
        <v>78</v>
      </c>
      <c r="V81" s="55">
        <v>7000091031</v>
      </c>
      <c r="W81" s="55">
        <v>4500029322</v>
      </c>
      <c r="X81" s="831">
        <v>19688000</v>
      </c>
      <c r="Y81" s="832" t="s">
        <v>569</v>
      </c>
      <c r="Z81" s="61" t="s">
        <v>570</v>
      </c>
      <c r="AA81" s="44" t="s">
        <v>564</v>
      </c>
      <c r="AB81" s="44"/>
      <c r="AC81" s="44"/>
      <c r="AD81" s="43"/>
      <c r="AE81" s="44">
        <v>2461000</v>
      </c>
      <c r="AF81" s="44">
        <v>2461000</v>
      </c>
      <c r="AG81" s="44">
        <v>2461000</v>
      </c>
      <c r="AH81" s="44">
        <v>2461000</v>
      </c>
      <c r="AI81" s="44">
        <v>2461000</v>
      </c>
      <c r="AJ81" s="44">
        <v>2461000</v>
      </c>
      <c r="AK81" s="44">
        <v>2461000</v>
      </c>
      <c r="AL81" s="44">
        <v>2461000</v>
      </c>
      <c r="AM81" s="58"/>
      <c r="AN81" s="58"/>
      <c r="AO81" s="58"/>
      <c r="AP81" s="46"/>
    </row>
    <row r="82" spans="1:42" s="47" customFormat="1" ht="72.75" customHeight="1" x14ac:dyDescent="0.25">
      <c r="A82" s="810" t="s">
        <v>69</v>
      </c>
      <c r="B82" s="59" t="s">
        <v>70</v>
      </c>
      <c r="C82" s="59" t="s">
        <v>71</v>
      </c>
      <c r="D82" s="59" t="s">
        <v>72</v>
      </c>
      <c r="E82" s="59" t="s">
        <v>73</v>
      </c>
      <c r="F82" s="34"/>
      <c r="G82" s="34"/>
      <c r="H82" s="34"/>
      <c r="I82" s="34"/>
      <c r="J82" s="61" t="s">
        <v>80</v>
      </c>
      <c r="K82" s="57">
        <v>80161500</v>
      </c>
      <c r="L82" s="834" t="s">
        <v>571</v>
      </c>
      <c r="M82" s="62">
        <v>43124</v>
      </c>
      <c r="N82" s="37">
        <v>8</v>
      </c>
      <c r="O82" s="61" t="s">
        <v>74</v>
      </c>
      <c r="P82" s="61" t="s">
        <v>75</v>
      </c>
      <c r="Q82" s="828">
        <v>39376000</v>
      </c>
      <c r="R82" s="828"/>
      <c r="S82" s="57" t="s">
        <v>76</v>
      </c>
      <c r="T82" s="61" t="s">
        <v>77</v>
      </c>
      <c r="U82" s="56" t="s">
        <v>78</v>
      </c>
      <c r="V82" s="55">
        <v>7000091031</v>
      </c>
      <c r="W82" s="55">
        <v>4500029325</v>
      </c>
      <c r="X82" s="831">
        <v>39376000</v>
      </c>
      <c r="Y82" s="832" t="s">
        <v>572</v>
      </c>
      <c r="Z82" s="61" t="s">
        <v>573</v>
      </c>
      <c r="AA82" s="44" t="s">
        <v>564</v>
      </c>
      <c r="AB82" s="44"/>
      <c r="AC82" s="44"/>
      <c r="AD82" s="43"/>
      <c r="AE82" s="44">
        <v>4922000</v>
      </c>
      <c r="AF82" s="44">
        <v>4922000</v>
      </c>
      <c r="AG82" s="44">
        <v>4922000</v>
      </c>
      <c r="AH82" s="44">
        <v>4922000</v>
      </c>
      <c r="AI82" s="44">
        <v>4922000</v>
      </c>
      <c r="AJ82" s="44">
        <v>4922000</v>
      </c>
      <c r="AK82" s="44">
        <v>4922000</v>
      </c>
      <c r="AL82" s="44">
        <v>4922000</v>
      </c>
      <c r="AM82" s="58"/>
      <c r="AN82" s="58"/>
      <c r="AO82" s="58"/>
      <c r="AP82" s="46"/>
    </row>
    <row r="83" spans="1:42" s="47" customFormat="1" ht="66" customHeight="1" x14ac:dyDescent="0.25">
      <c r="A83" s="810" t="s">
        <v>69</v>
      </c>
      <c r="B83" s="59" t="s">
        <v>70</v>
      </c>
      <c r="C83" s="59" t="s">
        <v>71</v>
      </c>
      <c r="D83" s="59" t="s">
        <v>72</v>
      </c>
      <c r="E83" s="59" t="s">
        <v>73</v>
      </c>
      <c r="F83" s="34"/>
      <c r="G83" s="34"/>
      <c r="H83" s="34"/>
      <c r="I83" s="34"/>
      <c r="J83" s="61" t="s">
        <v>80</v>
      </c>
      <c r="K83" s="57">
        <v>80161500</v>
      </c>
      <c r="L83" s="834" t="s">
        <v>574</v>
      </c>
      <c r="M83" s="62">
        <v>43124</v>
      </c>
      <c r="N83" s="37"/>
      <c r="O83" s="61" t="s">
        <v>74</v>
      </c>
      <c r="P83" s="61" t="s">
        <v>75</v>
      </c>
      <c r="Q83" s="828">
        <v>39200000</v>
      </c>
      <c r="R83" s="828"/>
      <c r="S83" s="57" t="s">
        <v>76</v>
      </c>
      <c r="T83" s="61" t="s">
        <v>77</v>
      </c>
      <c r="U83" s="56" t="s">
        <v>78</v>
      </c>
      <c r="V83" s="55">
        <v>7000091031</v>
      </c>
      <c r="W83" s="55">
        <v>4500029341</v>
      </c>
      <c r="X83" s="831">
        <v>39200000</v>
      </c>
      <c r="Y83" s="832" t="s">
        <v>575</v>
      </c>
      <c r="Z83" s="61" t="s">
        <v>576</v>
      </c>
      <c r="AA83" s="44" t="s">
        <v>564</v>
      </c>
      <c r="AB83" s="44"/>
      <c r="AC83" s="44"/>
      <c r="AD83" s="43"/>
      <c r="AE83" s="44">
        <v>4900000</v>
      </c>
      <c r="AF83" s="44">
        <v>4900000</v>
      </c>
      <c r="AG83" s="44">
        <v>4900000</v>
      </c>
      <c r="AH83" s="44">
        <v>4900000</v>
      </c>
      <c r="AI83" s="44">
        <v>4900000</v>
      </c>
      <c r="AJ83" s="44">
        <v>4900000</v>
      </c>
      <c r="AK83" s="44">
        <v>4900000</v>
      </c>
      <c r="AL83" s="44">
        <v>4900000</v>
      </c>
      <c r="AM83" s="58"/>
      <c r="AN83" s="58"/>
      <c r="AO83" s="58"/>
      <c r="AP83" s="46"/>
    </row>
    <row r="84" spans="1:42" s="47" customFormat="1" ht="74.25" customHeight="1" x14ac:dyDescent="0.25">
      <c r="A84" s="810" t="s">
        <v>69</v>
      </c>
      <c r="B84" s="59" t="s">
        <v>70</v>
      </c>
      <c r="C84" s="59" t="s">
        <v>71</v>
      </c>
      <c r="D84" s="59" t="s">
        <v>72</v>
      </c>
      <c r="E84" s="59" t="s">
        <v>73</v>
      </c>
      <c r="F84" s="34"/>
      <c r="G84" s="34"/>
      <c r="H84" s="34"/>
      <c r="I84" s="34"/>
      <c r="J84" s="61" t="s">
        <v>80</v>
      </c>
      <c r="K84" s="57">
        <v>80161500</v>
      </c>
      <c r="L84" s="834" t="s">
        <v>577</v>
      </c>
      <c r="M84" s="62">
        <v>43124</v>
      </c>
      <c r="N84" s="37"/>
      <c r="O84" s="61" t="s">
        <v>74</v>
      </c>
      <c r="P84" s="61" t="s">
        <v>75</v>
      </c>
      <c r="Q84" s="828">
        <v>29232000</v>
      </c>
      <c r="R84" s="828"/>
      <c r="S84" s="57" t="s">
        <v>76</v>
      </c>
      <c r="T84" s="61" t="s">
        <v>77</v>
      </c>
      <c r="U84" s="56" t="s">
        <v>78</v>
      </c>
      <c r="V84" s="55">
        <v>7000091031</v>
      </c>
      <c r="W84" s="55">
        <v>4500029345</v>
      </c>
      <c r="X84" s="831">
        <v>29232000</v>
      </c>
      <c r="Y84" s="832" t="s">
        <v>578</v>
      </c>
      <c r="Z84" s="61" t="s">
        <v>579</v>
      </c>
      <c r="AA84" s="44" t="s">
        <v>564</v>
      </c>
      <c r="AB84" s="44"/>
      <c r="AC84" s="44"/>
      <c r="AD84" s="43"/>
      <c r="AE84" s="44">
        <v>3654000</v>
      </c>
      <c r="AF84" s="44">
        <v>3654000</v>
      </c>
      <c r="AG84" s="44">
        <v>3654000</v>
      </c>
      <c r="AH84" s="44">
        <v>3654000</v>
      </c>
      <c r="AI84" s="44">
        <v>3654000</v>
      </c>
      <c r="AJ84" s="44">
        <v>3654000</v>
      </c>
      <c r="AK84" s="44">
        <v>3654000</v>
      </c>
      <c r="AL84" s="44">
        <v>3654000</v>
      </c>
      <c r="AM84" s="58"/>
      <c r="AN84" s="58"/>
      <c r="AO84" s="58"/>
      <c r="AP84" s="46"/>
    </row>
    <row r="85" spans="1:42" s="47" customFormat="1" ht="75.75" customHeight="1" x14ac:dyDescent="0.25">
      <c r="A85" s="810" t="s">
        <v>69</v>
      </c>
      <c r="B85" s="59" t="s">
        <v>70</v>
      </c>
      <c r="C85" s="59" t="s">
        <v>71</v>
      </c>
      <c r="D85" s="59" t="s">
        <v>72</v>
      </c>
      <c r="E85" s="59" t="s">
        <v>73</v>
      </c>
      <c r="F85" s="34"/>
      <c r="G85" s="34"/>
      <c r="H85" s="34"/>
      <c r="I85" s="34"/>
      <c r="J85" s="61" t="s">
        <v>80</v>
      </c>
      <c r="K85" s="57">
        <v>80161500</v>
      </c>
      <c r="L85" s="834" t="s">
        <v>580</v>
      </c>
      <c r="M85" s="62">
        <v>43124</v>
      </c>
      <c r="N85" s="37"/>
      <c r="O85" s="61" t="s">
        <v>74</v>
      </c>
      <c r="P85" s="61" t="s">
        <v>75</v>
      </c>
      <c r="Q85" s="828">
        <v>15320000</v>
      </c>
      <c r="R85" s="828"/>
      <c r="S85" s="57" t="s">
        <v>76</v>
      </c>
      <c r="T85" s="61" t="s">
        <v>77</v>
      </c>
      <c r="U85" s="56" t="s">
        <v>78</v>
      </c>
      <c r="V85" s="55">
        <v>7000091030</v>
      </c>
      <c r="W85" s="55">
        <v>4500029342</v>
      </c>
      <c r="X85" s="831">
        <v>15320000</v>
      </c>
      <c r="Y85" s="832" t="s">
        <v>581</v>
      </c>
      <c r="Z85" s="61" t="s">
        <v>582</v>
      </c>
      <c r="AA85" s="44" t="s">
        <v>564</v>
      </c>
      <c r="AB85" s="44"/>
      <c r="AC85" s="44"/>
      <c r="AD85" s="43"/>
      <c r="AE85" s="44">
        <v>1915000</v>
      </c>
      <c r="AF85" s="44">
        <v>1915000</v>
      </c>
      <c r="AG85" s="44">
        <v>1915000</v>
      </c>
      <c r="AH85" s="44">
        <v>1915000</v>
      </c>
      <c r="AI85" s="44">
        <v>1915000</v>
      </c>
      <c r="AJ85" s="44">
        <v>1915000</v>
      </c>
      <c r="AK85" s="44">
        <v>1915000</v>
      </c>
      <c r="AL85" s="44">
        <v>1915000</v>
      </c>
      <c r="AM85" s="58"/>
      <c r="AN85" s="58"/>
      <c r="AO85" s="58"/>
      <c r="AP85" s="46"/>
    </row>
    <row r="86" spans="1:42" s="47" customFormat="1" ht="81.75" customHeight="1" x14ac:dyDescent="0.25">
      <c r="A86" s="810" t="s">
        <v>69</v>
      </c>
      <c r="B86" s="59" t="s">
        <v>70</v>
      </c>
      <c r="C86" s="59" t="s">
        <v>71</v>
      </c>
      <c r="D86" s="59" t="s">
        <v>72</v>
      </c>
      <c r="E86" s="59" t="s">
        <v>73</v>
      </c>
      <c r="F86" s="34"/>
      <c r="G86" s="34"/>
      <c r="H86" s="34"/>
      <c r="I86" s="34"/>
      <c r="J86" s="61" t="s">
        <v>80</v>
      </c>
      <c r="K86" s="57">
        <v>80161500</v>
      </c>
      <c r="L86" s="834" t="s">
        <v>583</v>
      </c>
      <c r="M86" s="62">
        <v>43124</v>
      </c>
      <c r="N86" s="37"/>
      <c r="O86" s="61" t="s">
        <v>74</v>
      </c>
      <c r="P86" s="61" t="s">
        <v>75</v>
      </c>
      <c r="Q86" s="828">
        <v>24608000</v>
      </c>
      <c r="R86" s="828"/>
      <c r="S86" s="57" t="s">
        <v>76</v>
      </c>
      <c r="T86" s="61" t="s">
        <v>77</v>
      </c>
      <c r="U86" s="56" t="s">
        <v>78</v>
      </c>
      <c r="V86" s="55">
        <v>7000091031</v>
      </c>
      <c r="W86" s="55">
        <v>4500029349</v>
      </c>
      <c r="X86" s="831">
        <v>24608000</v>
      </c>
      <c r="Y86" s="832" t="s">
        <v>584</v>
      </c>
      <c r="Z86" s="61" t="s">
        <v>585</v>
      </c>
      <c r="AA86" s="44" t="s">
        <v>564</v>
      </c>
      <c r="AB86" s="44"/>
      <c r="AC86" s="44"/>
      <c r="AD86" s="43"/>
      <c r="AE86" s="44">
        <v>3076000</v>
      </c>
      <c r="AF86" s="44">
        <v>3076000</v>
      </c>
      <c r="AG86" s="44">
        <v>3076000</v>
      </c>
      <c r="AH86" s="44">
        <v>3076000</v>
      </c>
      <c r="AI86" s="44">
        <v>3076000</v>
      </c>
      <c r="AJ86" s="44">
        <v>3076000</v>
      </c>
      <c r="AK86" s="44">
        <v>3076000</v>
      </c>
      <c r="AL86" s="44">
        <v>3076000</v>
      </c>
      <c r="AM86" s="58"/>
      <c r="AN86" s="58"/>
      <c r="AO86" s="58"/>
      <c r="AP86" s="46"/>
    </row>
    <row r="87" spans="1:42" s="47" customFormat="1" ht="75.75" customHeight="1" x14ac:dyDescent="0.25">
      <c r="A87" s="260"/>
      <c r="B87" s="67"/>
      <c r="C87" s="67"/>
      <c r="D87" s="67"/>
      <c r="E87" s="67"/>
      <c r="F87" s="68"/>
      <c r="G87" s="68"/>
      <c r="H87" s="68"/>
      <c r="I87" s="68"/>
      <c r="J87" s="48"/>
      <c r="K87" s="49"/>
      <c r="L87" s="79"/>
      <c r="M87" s="36"/>
      <c r="N87" s="37"/>
      <c r="O87" s="69"/>
      <c r="P87" s="69"/>
      <c r="Q87" s="39"/>
      <c r="R87" s="39"/>
      <c r="S87" s="76"/>
      <c r="T87" s="69"/>
      <c r="U87" s="69"/>
      <c r="V87" s="41"/>
      <c r="W87" s="39"/>
      <c r="X87" s="74"/>
      <c r="Y87" s="75"/>
      <c r="Z87" s="78"/>
      <c r="AA87" s="44"/>
      <c r="AB87" s="42"/>
      <c r="AC87" s="43"/>
      <c r="AD87" s="44"/>
      <c r="AE87" s="44"/>
      <c r="AF87" s="44"/>
      <c r="AG87" s="44"/>
      <c r="AH87" s="44"/>
      <c r="AI87" s="44"/>
      <c r="AJ87" s="44"/>
      <c r="AK87" s="73"/>
      <c r="AL87" s="73"/>
      <c r="AM87" s="73"/>
      <c r="AN87" s="73"/>
      <c r="AO87" s="45"/>
      <c r="AP87" s="46"/>
    </row>
    <row r="88" spans="1:42" s="47" customFormat="1" ht="74.25" customHeight="1" x14ac:dyDescent="0.25">
      <c r="A88" s="260"/>
      <c r="B88" s="67"/>
      <c r="C88" s="67"/>
      <c r="D88" s="67"/>
      <c r="E88" s="67"/>
      <c r="F88" s="68"/>
      <c r="G88" s="68"/>
      <c r="H88" s="68"/>
      <c r="I88" s="68"/>
      <c r="J88" s="48"/>
      <c r="K88" s="49"/>
      <c r="L88" s="79"/>
      <c r="M88" s="36"/>
      <c r="N88" s="37"/>
      <c r="O88" s="69"/>
      <c r="P88" s="69"/>
      <c r="Q88" s="39"/>
      <c r="R88" s="39"/>
      <c r="S88" s="76"/>
      <c r="T88" s="69"/>
      <c r="U88" s="69"/>
      <c r="V88" s="41"/>
      <c r="W88" s="39"/>
      <c r="X88" s="74"/>
      <c r="Y88" s="75"/>
      <c r="Z88" s="78"/>
      <c r="AA88" s="44"/>
      <c r="AB88" s="42"/>
      <c r="AC88" s="43"/>
      <c r="AD88" s="44"/>
      <c r="AE88" s="44"/>
      <c r="AF88" s="44"/>
      <c r="AG88" s="44"/>
      <c r="AH88" s="44"/>
      <c r="AI88" s="44"/>
      <c r="AJ88" s="44"/>
      <c r="AK88" s="73"/>
      <c r="AL88" s="73"/>
      <c r="AM88" s="73"/>
      <c r="AN88" s="73"/>
      <c r="AO88" s="45"/>
      <c r="AP88" s="46"/>
    </row>
    <row r="89" spans="1:42" s="47" customFormat="1" ht="72" customHeight="1" x14ac:dyDescent="0.25">
      <c r="A89" s="260"/>
      <c r="B89" s="67"/>
      <c r="C89" s="67"/>
      <c r="D89" s="67"/>
      <c r="E89" s="67"/>
      <c r="F89" s="68"/>
      <c r="G89" s="68"/>
      <c r="H89" s="68"/>
      <c r="I89" s="68"/>
      <c r="J89" s="48"/>
      <c r="K89" s="49"/>
      <c r="L89" s="79"/>
      <c r="M89" s="36"/>
      <c r="N89" s="37"/>
      <c r="O89" s="69"/>
      <c r="P89" s="69"/>
      <c r="Q89" s="39"/>
      <c r="R89" s="39"/>
      <c r="S89" s="76"/>
      <c r="T89" s="69"/>
      <c r="U89" s="69"/>
      <c r="V89" s="41"/>
      <c r="W89" s="39"/>
      <c r="X89" s="74"/>
      <c r="Y89" s="75"/>
      <c r="Z89" s="78"/>
      <c r="AA89" s="44"/>
      <c r="AB89" s="42"/>
      <c r="AC89" s="43"/>
      <c r="AD89" s="44"/>
      <c r="AE89" s="44"/>
      <c r="AF89" s="44"/>
      <c r="AG89" s="44"/>
      <c r="AH89" s="44"/>
      <c r="AI89" s="44"/>
      <c r="AJ89" s="44"/>
      <c r="AK89" s="73"/>
      <c r="AL89" s="73"/>
      <c r="AM89" s="73"/>
      <c r="AN89" s="73"/>
      <c r="AO89" s="45"/>
      <c r="AP89" s="46"/>
    </row>
    <row r="90" spans="1:42" s="47" customFormat="1" ht="70.5" customHeight="1" x14ac:dyDescent="0.25">
      <c r="A90" s="260"/>
      <c r="B90" s="67"/>
      <c r="C90" s="67"/>
      <c r="D90" s="67"/>
      <c r="E90" s="67"/>
      <c r="F90" s="68"/>
      <c r="G90" s="68"/>
      <c r="H90" s="68"/>
      <c r="I90" s="68"/>
      <c r="J90" s="48"/>
      <c r="K90" s="49"/>
      <c r="L90" s="79"/>
      <c r="M90" s="36"/>
      <c r="N90" s="37"/>
      <c r="O90" s="69"/>
      <c r="P90" s="69"/>
      <c r="Q90" s="39"/>
      <c r="R90" s="39"/>
      <c r="S90" s="76"/>
      <c r="T90" s="69"/>
      <c r="U90" s="69"/>
      <c r="V90" s="41"/>
      <c r="W90" s="39"/>
      <c r="X90" s="74"/>
      <c r="Y90" s="75"/>
      <c r="Z90" s="78"/>
      <c r="AA90" s="44"/>
      <c r="AB90" s="42"/>
      <c r="AC90" s="43"/>
      <c r="AD90" s="44"/>
      <c r="AE90" s="44"/>
      <c r="AF90" s="44"/>
      <c r="AG90" s="44"/>
      <c r="AH90" s="44"/>
      <c r="AI90" s="44"/>
      <c r="AJ90" s="44"/>
      <c r="AK90" s="73"/>
      <c r="AL90" s="73"/>
      <c r="AM90" s="73"/>
      <c r="AN90" s="73"/>
      <c r="AO90" s="45"/>
      <c r="AP90" s="46"/>
    </row>
    <row r="91" spans="1:42" s="47" customFormat="1" ht="73.5" customHeight="1" x14ac:dyDescent="0.25">
      <c r="A91" s="260"/>
      <c r="B91" s="67"/>
      <c r="C91" s="67"/>
      <c r="D91" s="67"/>
      <c r="E91" s="67"/>
      <c r="F91" s="68"/>
      <c r="G91" s="68"/>
      <c r="H91" s="68"/>
      <c r="I91" s="68"/>
      <c r="J91" s="48"/>
      <c r="K91" s="49"/>
      <c r="L91" s="79"/>
      <c r="M91" s="36"/>
      <c r="N91" s="37"/>
      <c r="O91" s="69"/>
      <c r="P91" s="69"/>
      <c r="Q91" s="39"/>
      <c r="R91" s="39"/>
      <c r="S91" s="76"/>
      <c r="T91" s="69"/>
      <c r="U91" s="69"/>
      <c r="V91" s="39"/>
      <c r="W91" s="39"/>
      <c r="X91" s="74"/>
      <c r="Y91" s="75"/>
      <c r="Z91" s="78"/>
      <c r="AA91" s="44"/>
      <c r="AB91" s="42"/>
      <c r="AC91" s="43"/>
      <c r="AD91" s="44"/>
      <c r="AE91" s="44"/>
      <c r="AF91" s="44"/>
      <c r="AG91" s="44"/>
      <c r="AH91" s="44"/>
      <c r="AI91" s="44"/>
      <c r="AJ91" s="44"/>
      <c r="AK91" s="73"/>
      <c r="AL91" s="73"/>
      <c r="AM91" s="73"/>
      <c r="AN91" s="73"/>
      <c r="AO91" s="45"/>
      <c r="AP91" s="46"/>
    </row>
    <row r="92" spans="1:42" s="47" customFormat="1" ht="71.25" customHeight="1" x14ac:dyDescent="0.25">
      <c r="A92" s="260"/>
      <c r="B92" s="67"/>
      <c r="C92" s="67"/>
      <c r="D92" s="67"/>
      <c r="E92" s="67"/>
      <c r="F92" s="68"/>
      <c r="G92" s="68"/>
      <c r="H92" s="68"/>
      <c r="I92" s="68"/>
      <c r="J92" s="48"/>
      <c r="K92" s="49"/>
      <c r="L92" s="79"/>
      <c r="M92" s="36"/>
      <c r="N92" s="37"/>
      <c r="O92" s="69"/>
      <c r="P92" s="69"/>
      <c r="Q92" s="39"/>
      <c r="R92" s="39"/>
      <c r="S92" s="76"/>
      <c r="T92" s="69"/>
      <c r="U92" s="69"/>
      <c r="V92" s="39"/>
      <c r="W92" s="39"/>
      <c r="X92" s="74"/>
      <c r="Y92" s="75"/>
      <c r="Z92" s="78"/>
      <c r="AA92" s="44"/>
      <c r="AB92" s="42"/>
      <c r="AC92" s="43"/>
      <c r="AD92" s="44"/>
      <c r="AE92" s="44"/>
      <c r="AF92" s="44"/>
      <c r="AG92" s="44"/>
      <c r="AH92" s="44"/>
      <c r="AI92" s="44"/>
      <c r="AJ92" s="44"/>
      <c r="AK92" s="73"/>
      <c r="AL92" s="73"/>
      <c r="AM92" s="73"/>
      <c r="AN92" s="73"/>
      <c r="AO92" s="45"/>
      <c r="AP92" s="46"/>
    </row>
    <row r="93" spans="1:42" s="47" customFormat="1" ht="78" customHeight="1" x14ac:dyDescent="0.25">
      <c r="A93" s="260"/>
      <c r="B93" s="67"/>
      <c r="C93" s="67"/>
      <c r="D93" s="67"/>
      <c r="E93" s="67"/>
      <c r="F93" s="68"/>
      <c r="G93" s="68"/>
      <c r="H93" s="68"/>
      <c r="I93" s="68"/>
      <c r="J93" s="48"/>
      <c r="K93" s="49"/>
      <c r="L93" s="79"/>
      <c r="M93" s="36"/>
      <c r="N93" s="37"/>
      <c r="O93" s="69"/>
      <c r="P93" s="69"/>
      <c r="Q93" s="39"/>
      <c r="R93" s="39"/>
      <c r="S93" s="76"/>
      <c r="T93" s="69"/>
      <c r="U93" s="69"/>
      <c r="V93" s="41"/>
      <c r="W93" s="39"/>
      <c r="X93" s="74"/>
      <c r="Y93" s="75"/>
      <c r="Z93" s="78"/>
      <c r="AA93" s="51"/>
      <c r="AB93" s="42"/>
      <c r="AC93" s="43"/>
      <c r="AD93" s="51"/>
      <c r="AE93" s="51"/>
      <c r="AF93" s="51"/>
      <c r="AG93" s="51"/>
      <c r="AH93" s="51"/>
      <c r="AI93" s="51"/>
      <c r="AJ93" s="51"/>
      <c r="AK93" s="73"/>
      <c r="AL93" s="73"/>
      <c r="AM93" s="73"/>
      <c r="AN93" s="73"/>
      <c r="AO93" s="45"/>
      <c r="AP93" s="46"/>
    </row>
    <row r="94" spans="1:42" s="47" customFormat="1" ht="64.5" customHeight="1" x14ac:dyDescent="0.25">
      <c r="A94" s="260"/>
      <c r="B94" s="67"/>
      <c r="C94" s="67"/>
      <c r="D94" s="67"/>
      <c r="E94" s="67"/>
      <c r="F94" s="68"/>
      <c r="G94" s="68"/>
      <c r="H94" s="68"/>
      <c r="I94" s="68"/>
      <c r="J94" s="48"/>
      <c r="K94" s="49"/>
      <c r="L94" s="70"/>
      <c r="M94" s="36"/>
      <c r="N94" s="37"/>
      <c r="O94" s="78"/>
      <c r="P94" s="69"/>
      <c r="Q94" s="39"/>
      <c r="R94" s="39"/>
      <c r="S94" s="76"/>
      <c r="T94" s="69"/>
      <c r="U94" s="69"/>
      <c r="V94" s="77"/>
      <c r="W94" s="41"/>
      <c r="X94" s="74"/>
      <c r="Y94" s="75"/>
      <c r="Z94" s="78"/>
      <c r="AA94" s="44"/>
      <c r="AB94" s="42"/>
      <c r="AC94" s="43"/>
      <c r="AD94" s="44"/>
      <c r="AE94" s="44"/>
      <c r="AF94" s="44"/>
      <c r="AG94" s="44"/>
      <c r="AH94" s="44"/>
      <c r="AI94" s="44"/>
      <c r="AJ94" s="44"/>
      <c r="AK94" s="73"/>
      <c r="AL94" s="73"/>
      <c r="AM94" s="73"/>
      <c r="AN94" s="80"/>
      <c r="AO94" s="45"/>
      <c r="AP94" s="46"/>
    </row>
    <row r="95" spans="1:42" s="47" customFormat="1" ht="74.25" customHeight="1" x14ac:dyDescent="0.25">
      <c r="A95" s="260"/>
      <c r="B95" s="67"/>
      <c r="C95" s="67"/>
      <c r="D95" s="67"/>
      <c r="E95" s="67"/>
      <c r="F95" s="68"/>
      <c r="G95" s="68"/>
      <c r="H95" s="68"/>
      <c r="I95" s="68"/>
      <c r="J95" s="48"/>
      <c r="K95" s="49"/>
      <c r="L95" s="70"/>
      <c r="M95" s="36"/>
      <c r="N95" s="37"/>
      <c r="O95" s="78"/>
      <c r="P95" s="69"/>
      <c r="Q95" s="81"/>
      <c r="R95" s="81"/>
      <c r="S95" s="76"/>
      <c r="T95" s="69"/>
      <c r="U95" s="69"/>
      <c r="V95" s="77"/>
      <c r="W95" s="82"/>
      <c r="X95" s="74"/>
      <c r="Y95" s="75"/>
      <c r="Z95" s="83"/>
      <c r="AA95" s="44"/>
      <c r="AB95" s="42"/>
      <c r="AC95" s="43"/>
      <c r="AD95" s="44"/>
      <c r="AE95" s="44"/>
      <c r="AF95" s="44"/>
      <c r="AG95" s="44"/>
      <c r="AH95" s="44"/>
      <c r="AI95" s="44"/>
      <c r="AJ95" s="44"/>
      <c r="AK95" s="44"/>
      <c r="AL95" s="73"/>
      <c r="AM95" s="80"/>
      <c r="AN95" s="80"/>
      <c r="AO95" s="45"/>
      <c r="AP95" s="46"/>
    </row>
    <row r="96" spans="1:42" s="47" customFormat="1" ht="68.25" customHeight="1" x14ac:dyDescent="0.25">
      <c r="A96" s="260"/>
      <c r="B96" s="67"/>
      <c r="C96" s="67"/>
      <c r="D96" s="67"/>
      <c r="E96" s="67"/>
      <c r="F96" s="68"/>
      <c r="G96" s="68"/>
      <c r="H96" s="68"/>
      <c r="I96" s="68"/>
      <c r="J96" s="48"/>
      <c r="K96" s="49"/>
      <c r="L96" s="70"/>
      <c r="M96" s="36"/>
      <c r="N96" s="37"/>
      <c r="O96" s="78"/>
      <c r="P96" s="69"/>
      <c r="Q96" s="81"/>
      <c r="R96" s="81"/>
      <c r="S96" s="76"/>
      <c r="T96" s="69"/>
      <c r="U96" s="69"/>
      <c r="V96" s="77"/>
      <c r="W96" s="81"/>
      <c r="X96" s="74"/>
      <c r="Y96" s="75"/>
      <c r="Z96" s="78"/>
      <c r="AA96" s="71"/>
      <c r="AB96" s="42"/>
      <c r="AC96" s="43"/>
      <c r="AD96" s="44"/>
      <c r="AE96" s="44"/>
      <c r="AF96" s="44"/>
      <c r="AG96" s="44"/>
      <c r="AH96" s="44"/>
      <c r="AI96" s="44"/>
      <c r="AJ96" s="44"/>
      <c r="AK96" s="73"/>
      <c r="AL96" s="73"/>
      <c r="AM96" s="80"/>
      <c r="AN96" s="80"/>
      <c r="AO96" s="45"/>
      <c r="AP96" s="46"/>
    </row>
    <row r="97" spans="1:53" s="47" customFormat="1" ht="68.25" customHeight="1" x14ac:dyDescent="0.25">
      <c r="A97" s="260"/>
      <c r="B97" s="67"/>
      <c r="C97" s="67"/>
      <c r="D97" s="67"/>
      <c r="E97" s="67"/>
      <c r="F97" s="68"/>
      <c r="G97" s="68"/>
      <c r="H97" s="68"/>
      <c r="I97" s="68"/>
      <c r="J97" s="48"/>
      <c r="K97" s="49"/>
      <c r="L97" s="70"/>
      <c r="M97" s="36"/>
      <c r="N97" s="37"/>
      <c r="O97" s="78"/>
      <c r="P97" s="69"/>
      <c r="Q97" s="81"/>
      <c r="R97" s="81"/>
      <c r="S97" s="76"/>
      <c r="T97" s="69"/>
      <c r="U97" s="69"/>
      <c r="V97" s="77"/>
      <c r="W97" s="82"/>
      <c r="X97" s="74"/>
      <c r="Y97" s="75"/>
      <c r="Z97" s="78"/>
      <c r="AA97" s="71"/>
      <c r="AB97" s="42"/>
      <c r="AC97" s="43"/>
      <c r="AD97" s="44"/>
      <c r="AE97" s="44"/>
      <c r="AF97" s="44"/>
      <c r="AG97" s="44"/>
      <c r="AH97" s="44"/>
      <c r="AI97" s="44"/>
      <c r="AJ97" s="44"/>
      <c r="AK97" s="44"/>
      <c r="AL97" s="73"/>
      <c r="AM97" s="80"/>
      <c r="AN97" s="80"/>
      <c r="AO97" s="45"/>
      <c r="AP97" s="46"/>
    </row>
    <row r="98" spans="1:53" s="47" customFormat="1" ht="80.25" customHeight="1" x14ac:dyDescent="0.25">
      <c r="A98" s="260"/>
      <c r="B98" s="67"/>
      <c r="C98" s="67"/>
      <c r="D98" s="67"/>
      <c r="E98" s="67"/>
      <c r="F98" s="68"/>
      <c r="G98" s="68"/>
      <c r="H98" s="68"/>
      <c r="I98" s="68"/>
      <c r="J98" s="48"/>
      <c r="K98" s="49"/>
      <c r="L98" s="70"/>
      <c r="M98" s="36"/>
      <c r="N98" s="37"/>
      <c r="O98" s="78"/>
      <c r="P98" s="69"/>
      <c r="Q98" s="81"/>
      <c r="R98" s="81"/>
      <c r="S98" s="76"/>
      <c r="T98" s="69"/>
      <c r="U98" s="69"/>
      <c r="V98" s="77"/>
      <c r="W98" s="82"/>
      <c r="X98" s="74"/>
      <c r="Y98" s="75"/>
      <c r="Z98" s="78"/>
      <c r="AA98" s="71"/>
      <c r="AB98" s="42"/>
      <c r="AC98" s="43"/>
      <c r="AD98" s="44"/>
      <c r="AE98" s="44"/>
      <c r="AF98" s="44"/>
      <c r="AG98" s="44"/>
      <c r="AH98" s="44"/>
      <c r="AI98" s="44"/>
      <c r="AJ98" s="44"/>
      <c r="AK98" s="44"/>
      <c r="AL98" s="73"/>
      <c r="AM98" s="80"/>
      <c r="AN98" s="80"/>
      <c r="AO98" s="45"/>
      <c r="AP98" s="46"/>
    </row>
    <row r="99" spans="1:53" s="47" customFormat="1" ht="80.25" customHeight="1" x14ac:dyDescent="0.25">
      <c r="A99" s="260"/>
      <c r="B99" s="67"/>
      <c r="C99" s="67"/>
      <c r="D99" s="67"/>
      <c r="E99" s="67"/>
      <c r="F99" s="68"/>
      <c r="G99" s="68"/>
      <c r="H99" s="68"/>
      <c r="I99" s="68"/>
      <c r="J99" s="48"/>
      <c r="K99" s="49"/>
      <c r="L99" s="70"/>
      <c r="M99" s="36"/>
      <c r="N99" s="37"/>
      <c r="O99" s="78"/>
      <c r="P99" s="69"/>
      <c r="Q99" s="81"/>
      <c r="R99" s="81"/>
      <c r="S99" s="76"/>
      <c r="T99" s="69"/>
      <c r="U99" s="69"/>
      <c r="V99" s="77"/>
      <c r="W99" s="82"/>
      <c r="X99" s="74"/>
      <c r="Y99" s="75"/>
      <c r="Z99" s="78"/>
      <c r="AA99" s="71"/>
      <c r="AB99" s="42"/>
      <c r="AC99" s="43"/>
      <c r="AD99" s="44"/>
      <c r="AE99" s="44"/>
      <c r="AF99" s="44"/>
      <c r="AG99" s="44"/>
      <c r="AH99" s="44"/>
      <c r="AI99" s="44"/>
      <c r="AJ99" s="44"/>
      <c r="AK99" s="44"/>
      <c r="AL99" s="73"/>
      <c r="AM99" s="80"/>
      <c r="AN99" s="80"/>
      <c r="AO99" s="45"/>
      <c r="AP99" s="46"/>
    </row>
    <row r="100" spans="1:53" s="47" customFormat="1" ht="71.25" customHeight="1" x14ac:dyDescent="0.25">
      <c r="A100" s="260"/>
      <c r="B100" s="67"/>
      <c r="C100" s="67"/>
      <c r="D100" s="67"/>
      <c r="E100" s="67"/>
      <c r="F100" s="68"/>
      <c r="G100" s="68"/>
      <c r="H100" s="68"/>
      <c r="I100" s="68"/>
      <c r="J100" s="48"/>
      <c r="K100" s="49"/>
      <c r="L100" s="70"/>
      <c r="M100" s="36"/>
      <c r="N100" s="37"/>
      <c r="O100" s="78"/>
      <c r="P100" s="69"/>
      <c r="Q100" s="81"/>
      <c r="R100" s="81"/>
      <c r="S100" s="76"/>
      <c r="T100" s="69"/>
      <c r="U100" s="69"/>
      <c r="V100" s="77"/>
      <c r="W100" s="82"/>
      <c r="X100" s="74"/>
      <c r="Y100" s="75"/>
      <c r="Z100" s="78"/>
      <c r="AA100" s="71"/>
      <c r="AB100" s="42"/>
      <c r="AC100" s="43"/>
      <c r="AD100" s="44"/>
      <c r="AE100" s="44"/>
      <c r="AF100" s="44"/>
      <c r="AG100" s="44"/>
      <c r="AH100" s="44"/>
      <c r="AI100" s="44"/>
      <c r="AJ100" s="44"/>
      <c r="AK100" s="73"/>
      <c r="AL100" s="73"/>
      <c r="AM100" s="80"/>
      <c r="AN100" s="80"/>
      <c r="AO100" s="45"/>
      <c r="AP100" s="46"/>
    </row>
    <row r="101" spans="1:53" s="47" customFormat="1" ht="65.25" customHeight="1" x14ac:dyDescent="0.25">
      <c r="A101" s="260"/>
      <c r="B101" s="67"/>
      <c r="C101" s="67"/>
      <c r="D101" s="67"/>
      <c r="E101" s="67"/>
      <c r="F101" s="68"/>
      <c r="G101" s="68"/>
      <c r="H101" s="68"/>
      <c r="I101" s="68"/>
      <c r="J101" s="48"/>
      <c r="K101" s="49"/>
      <c r="L101" s="70"/>
      <c r="M101" s="36"/>
      <c r="N101" s="37"/>
      <c r="O101" s="78"/>
      <c r="P101" s="69"/>
      <c r="Q101" s="81"/>
      <c r="R101" s="81"/>
      <c r="S101" s="76"/>
      <c r="T101" s="69"/>
      <c r="U101" s="69"/>
      <c r="V101" s="77"/>
      <c r="W101" s="82"/>
      <c r="X101" s="74"/>
      <c r="Y101" s="75"/>
      <c r="Z101" s="78"/>
      <c r="AA101" s="71"/>
      <c r="AB101" s="42"/>
      <c r="AC101" s="43"/>
      <c r="AD101" s="44"/>
      <c r="AE101" s="44"/>
      <c r="AF101" s="44"/>
      <c r="AG101" s="44"/>
      <c r="AH101" s="44"/>
      <c r="AI101" s="44"/>
      <c r="AJ101" s="44"/>
      <c r="AK101" s="73"/>
      <c r="AL101" s="73"/>
      <c r="AM101" s="80"/>
      <c r="AN101" s="80"/>
      <c r="AO101" s="45"/>
      <c r="AP101" s="46"/>
    </row>
    <row r="102" spans="1:53" s="47" customFormat="1" ht="116.25" customHeight="1" x14ac:dyDescent="0.25">
      <c r="A102" s="260"/>
      <c r="B102" s="67"/>
      <c r="C102" s="67"/>
      <c r="D102" s="67"/>
      <c r="E102" s="67"/>
      <c r="F102" s="68"/>
      <c r="G102" s="68"/>
      <c r="H102" s="68"/>
      <c r="I102" s="68"/>
      <c r="J102" s="84"/>
      <c r="K102" s="69"/>
      <c r="L102" s="70"/>
      <c r="M102" s="85"/>
      <c r="N102" s="37"/>
      <c r="O102" s="69"/>
      <c r="P102" s="69"/>
      <c r="Q102" s="86"/>
      <c r="R102" s="86"/>
      <c r="S102" s="76"/>
      <c r="T102" s="69"/>
      <c r="U102" s="69"/>
      <c r="V102" s="87"/>
      <c r="W102" s="86"/>
      <c r="X102" s="74"/>
      <c r="Y102" s="75"/>
      <c r="Z102" s="69"/>
      <c r="AA102" s="71"/>
      <c r="AB102" s="42"/>
      <c r="AC102" s="43"/>
      <c r="AD102" s="88"/>
      <c r="AE102" s="88"/>
      <c r="AF102" s="88"/>
      <c r="AG102" s="88"/>
      <c r="AH102" s="88"/>
      <c r="AI102" s="88"/>
      <c r="AJ102" s="88"/>
      <c r="AK102" s="88"/>
      <c r="AL102" s="73"/>
      <c r="AM102" s="80"/>
      <c r="AN102" s="80"/>
      <c r="AO102" s="45"/>
      <c r="AP102" s="46"/>
    </row>
    <row r="103" spans="1:53" s="47" customFormat="1" ht="116.25" customHeight="1" x14ac:dyDescent="0.25">
      <c r="A103" s="260"/>
      <c r="B103" s="67"/>
      <c r="C103" s="67"/>
      <c r="D103" s="67"/>
      <c r="E103" s="67"/>
      <c r="F103" s="68"/>
      <c r="G103" s="68"/>
      <c r="H103" s="68"/>
      <c r="I103" s="68"/>
      <c r="J103" s="48"/>
      <c r="K103" s="49"/>
      <c r="L103" s="70"/>
      <c r="M103" s="36"/>
      <c r="N103" s="37"/>
      <c r="O103" s="78"/>
      <c r="P103" s="69"/>
      <c r="Q103" s="81"/>
      <c r="R103" s="81"/>
      <c r="S103" s="76"/>
      <c r="T103" s="69"/>
      <c r="U103" s="69"/>
      <c r="V103" s="82"/>
      <c r="W103" s="82"/>
      <c r="X103" s="74"/>
      <c r="Y103" s="75"/>
      <c r="Z103" s="78"/>
      <c r="AA103" s="71"/>
      <c r="AB103" s="42"/>
      <c r="AC103" s="43"/>
      <c r="AD103" s="44"/>
      <c r="AE103" s="44"/>
      <c r="AF103" s="44"/>
      <c r="AG103" s="44"/>
      <c r="AH103" s="44"/>
      <c r="AI103" s="44"/>
      <c r="AJ103" s="44"/>
      <c r="AK103" s="73"/>
      <c r="AL103" s="73"/>
      <c r="AM103" s="80"/>
      <c r="AN103" s="80"/>
      <c r="AO103" s="45"/>
      <c r="AP103" s="46"/>
    </row>
    <row r="104" spans="1:53" s="47" customFormat="1" ht="116.25" customHeight="1" x14ac:dyDescent="0.25">
      <c r="A104" s="260"/>
      <c r="B104" s="67"/>
      <c r="C104" s="67"/>
      <c r="D104" s="67"/>
      <c r="E104" s="67"/>
      <c r="F104" s="68"/>
      <c r="G104" s="68"/>
      <c r="H104" s="68"/>
      <c r="I104" s="68"/>
      <c r="J104" s="48"/>
      <c r="K104" s="49"/>
      <c r="L104" s="70"/>
      <c r="M104" s="36"/>
      <c r="N104" s="37"/>
      <c r="O104" s="78"/>
      <c r="P104" s="69"/>
      <c r="Q104" s="89"/>
      <c r="R104" s="89"/>
      <c r="S104" s="76"/>
      <c r="T104" s="69"/>
      <c r="U104" s="69"/>
      <c r="V104" s="82"/>
      <c r="W104" s="82"/>
      <c r="X104" s="74"/>
      <c r="Y104" s="75"/>
      <c r="Z104" s="78"/>
      <c r="AA104" s="71"/>
      <c r="AB104" s="42"/>
      <c r="AC104" s="43"/>
      <c r="AD104" s="44"/>
      <c r="AE104" s="44"/>
      <c r="AF104" s="44"/>
      <c r="AG104" s="44"/>
      <c r="AH104" s="44"/>
      <c r="AI104" s="44"/>
      <c r="AJ104" s="44"/>
      <c r="AK104" s="73"/>
      <c r="AL104" s="73"/>
      <c r="AM104" s="80"/>
      <c r="AN104" s="80"/>
      <c r="AO104" s="45"/>
      <c r="AP104" s="46"/>
    </row>
    <row r="105" spans="1:53" s="47" customFormat="1" ht="116.25" customHeight="1" x14ac:dyDescent="0.25">
      <c r="A105" s="260"/>
      <c r="B105" s="67"/>
      <c r="C105" s="67"/>
      <c r="D105" s="67"/>
      <c r="E105" s="67"/>
      <c r="F105" s="68"/>
      <c r="G105" s="68"/>
      <c r="H105" s="68"/>
      <c r="I105" s="68"/>
      <c r="J105" s="48"/>
      <c r="K105" s="49"/>
      <c r="L105" s="70"/>
      <c r="M105" s="36"/>
      <c r="N105" s="37"/>
      <c r="O105" s="78"/>
      <c r="P105" s="69"/>
      <c r="Q105" s="89"/>
      <c r="R105" s="89"/>
      <c r="S105" s="76"/>
      <c r="T105" s="69"/>
      <c r="U105" s="69"/>
      <c r="V105" s="82"/>
      <c r="W105" s="82"/>
      <c r="X105" s="74"/>
      <c r="Y105" s="75"/>
      <c r="Z105" s="78"/>
      <c r="AA105" s="71"/>
      <c r="AB105" s="42"/>
      <c r="AC105" s="43"/>
      <c r="AD105" s="44"/>
      <c r="AE105" s="44"/>
      <c r="AF105" s="44"/>
      <c r="AG105" s="44"/>
      <c r="AH105" s="44"/>
      <c r="AI105" s="44"/>
      <c r="AJ105" s="44"/>
      <c r="AK105" s="73"/>
      <c r="AL105" s="73"/>
      <c r="AM105" s="80"/>
      <c r="AN105" s="80"/>
      <c r="AO105" s="45"/>
      <c r="AP105" s="46"/>
    </row>
    <row r="106" spans="1:53" s="47" customFormat="1" ht="116.25" customHeight="1" x14ac:dyDescent="0.25">
      <c r="A106" s="260"/>
      <c r="B106" s="67"/>
      <c r="C106" s="67"/>
      <c r="D106" s="67"/>
      <c r="E106" s="67"/>
      <c r="F106" s="68"/>
      <c r="G106" s="68"/>
      <c r="H106" s="68"/>
      <c r="I106" s="68"/>
      <c r="J106" s="48"/>
      <c r="K106" s="49"/>
      <c r="L106" s="70"/>
      <c r="M106" s="36"/>
      <c r="N106" s="37"/>
      <c r="O106" s="78"/>
      <c r="P106" s="69"/>
      <c r="Q106" s="89"/>
      <c r="R106" s="89"/>
      <c r="S106" s="76"/>
      <c r="T106" s="69"/>
      <c r="U106" s="69"/>
      <c r="V106" s="82"/>
      <c r="W106" s="90"/>
      <c r="X106" s="74"/>
      <c r="Y106" s="91"/>
      <c r="Z106" s="78"/>
      <c r="AA106" s="71"/>
      <c r="AB106" s="42"/>
      <c r="AC106" s="43"/>
      <c r="AD106" s="44"/>
      <c r="AE106" s="44"/>
      <c r="AF106" s="44"/>
      <c r="AG106" s="44"/>
      <c r="AH106" s="44"/>
      <c r="AI106" s="44"/>
      <c r="AJ106" s="44"/>
      <c r="AK106" s="73"/>
      <c r="AL106" s="73"/>
      <c r="AM106" s="80"/>
      <c r="AN106" s="80"/>
      <c r="AO106" s="45"/>
      <c r="AP106" s="46"/>
    </row>
    <row r="107" spans="1:53" s="47" customFormat="1" ht="116.25" customHeight="1" x14ac:dyDescent="0.25">
      <c r="A107" s="260"/>
      <c r="B107" s="67"/>
      <c r="C107" s="67"/>
      <c r="D107" s="67"/>
      <c r="E107" s="67"/>
      <c r="F107" s="68"/>
      <c r="G107" s="68"/>
      <c r="H107" s="68"/>
      <c r="I107" s="68"/>
      <c r="J107" s="48"/>
      <c r="K107" s="49"/>
      <c r="L107" s="70"/>
      <c r="M107" s="36"/>
      <c r="N107" s="37"/>
      <c r="O107" s="78"/>
      <c r="P107" s="69"/>
      <c r="Q107" s="89"/>
      <c r="R107" s="89"/>
      <c r="S107" s="76"/>
      <c r="T107" s="69"/>
      <c r="U107" s="69"/>
      <c r="V107" s="82"/>
      <c r="W107" s="82"/>
      <c r="X107" s="74"/>
      <c r="Y107" s="91"/>
      <c r="Z107" s="92"/>
      <c r="AA107" s="71"/>
      <c r="AB107" s="42"/>
      <c r="AC107" s="43"/>
      <c r="AD107" s="44"/>
      <c r="AE107" s="44"/>
      <c r="AF107" s="44"/>
      <c r="AG107" s="44"/>
      <c r="AH107" s="44"/>
      <c r="AI107" s="44"/>
      <c r="AJ107" s="44"/>
      <c r="AK107" s="73"/>
      <c r="AL107" s="73"/>
      <c r="AM107" s="80"/>
      <c r="AN107" s="80"/>
      <c r="AO107" s="45"/>
      <c r="AP107" s="46"/>
      <c r="AZ107" s="753" t="s">
        <v>378</v>
      </c>
      <c r="BA107" s="754">
        <v>4597513428.5614281</v>
      </c>
    </row>
    <row r="108" spans="1:53" s="116" customFormat="1" ht="27.75" customHeight="1" x14ac:dyDescent="0.25">
      <c r="A108" s="103"/>
      <c r="B108" s="93"/>
      <c r="C108" s="93"/>
      <c r="D108" s="93"/>
      <c r="E108" s="93"/>
      <c r="F108" s="94"/>
      <c r="G108" s="94"/>
      <c r="H108" s="94"/>
      <c r="I108" s="94"/>
      <c r="J108" s="95"/>
      <c r="K108" s="96"/>
      <c r="L108" s="97"/>
      <c r="M108" s="98"/>
      <c r="N108" s="99"/>
      <c r="O108" s="100"/>
      <c r="P108" s="100">
        <f>+Q108-R108</f>
        <v>2702213700</v>
      </c>
      <c r="Q108" s="101">
        <v>2702213700</v>
      </c>
      <c r="R108" s="102">
        <f>SUM(R27:R107)</f>
        <v>0</v>
      </c>
      <c r="S108" s="99">
        <f>+R108-R102-R101-R100-R96-R95</f>
        <v>0</v>
      </c>
      <c r="T108" s="103"/>
      <c r="U108" s="104"/>
      <c r="V108" s="105"/>
      <c r="W108" s="106"/>
      <c r="X108" s="107"/>
      <c r="Y108" s="108"/>
      <c r="Z108" s="109"/>
      <c r="AA108" s="109"/>
      <c r="AB108" s="110"/>
      <c r="AC108" s="111">
        <f>+SUM(AC27:AC107)</f>
        <v>0</v>
      </c>
      <c r="AD108" s="112"/>
      <c r="AE108" s="112"/>
      <c r="AF108" s="112"/>
      <c r="AG108" s="112"/>
      <c r="AH108" s="112"/>
      <c r="AI108" s="112"/>
      <c r="AJ108" s="112"/>
      <c r="AK108" s="112"/>
      <c r="AL108" s="112"/>
      <c r="AM108" s="112"/>
      <c r="AN108" s="112"/>
      <c r="AO108" s="113">
        <f>SUM(AO27:AO94)</f>
        <v>0</v>
      </c>
      <c r="AP108" s="114">
        <f t="shared" ref="AP108:AP114" si="0">+AO108-Q108</f>
        <v>-2702213700</v>
      </c>
      <c r="AQ108" s="115"/>
      <c r="AR108" s="115"/>
    </row>
    <row r="109" spans="1:53" s="130" customFormat="1" ht="17.25" customHeight="1" x14ac:dyDescent="0.25">
      <c r="A109" s="122"/>
      <c r="B109" s="117"/>
      <c r="C109" s="118"/>
      <c r="D109" s="118"/>
      <c r="E109" s="118"/>
      <c r="F109" s="119"/>
      <c r="G109" s="119"/>
      <c r="H109" s="119"/>
      <c r="I109" s="119"/>
      <c r="J109" s="120"/>
      <c r="K109" s="116"/>
      <c r="L109" s="121"/>
      <c r="M109" s="122"/>
      <c r="N109" s="119"/>
      <c r="O109" s="123"/>
      <c r="P109" s="124"/>
      <c r="Q109" s="124"/>
      <c r="R109" s="124"/>
      <c r="S109" s="123"/>
      <c r="T109" s="123"/>
      <c r="U109" s="125"/>
      <c r="V109" s="124"/>
      <c r="W109" s="119"/>
      <c r="X109" s="119"/>
      <c r="Y109" s="119"/>
      <c r="Z109" s="119"/>
      <c r="AA109" s="119"/>
      <c r="AB109" s="119"/>
      <c r="AC109" s="126"/>
      <c r="AD109" s="127">
        <f t="shared" ref="AD109:AN109" si="1">SUM(AD27:AD108)</f>
        <v>0</v>
      </c>
      <c r="AE109" s="127">
        <f t="shared" si="1"/>
        <v>252978779</v>
      </c>
      <c r="AF109" s="127">
        <f t="shared" si="1"/>
        <v>252978779</v>
      </c>
      <c r="AG109" s="127">
        <f t="shared" si="1"/>
        <v>252978779</v>
      </c>
      <c r="AH109" s="127">
        <f t="shared" si="1"/>
        <v>252978779</v>
      </c>
      <c r="AI109" s="127">
        <f t="shared" si="1"/>
        <v>252978779</v>
      </c>
      <c r="AJ109" s="127">
        <f t="shared" si="1"/>
        <v>252978779</v>
      </c>
      <c r="AK109" s="127">
        <f t="shared" si="1"/>
        <v>252978779</v>
      </c>
      <c r="AL109" s="127">
        <f t="shared" si="1"/>
        <v>252978779</v>
      </c>
      <c r="AM109" s="127">
        <f t="shared" si="1"/>
        <v>0</v>
      </c>
      <c r="AN109" s="127">
        <f t="shared" si="1"/>
        <v>0</v>
      </c>
      <c r="AO109" s="128">
        <f>SUM(AD109:AN109)</f>
        <v>2023830232</v>
      </c>
      <c r="AP109" s="129">
        <f t="shared" si="0"/>
        <v>2023830232</v>
      </c>
      <c r="AQ109" s="116"/>
      <c r="AR109" s="116"/>
    </row>
    <row r="110" spans="1:53" ht="18.75" customHeight="1" x14ac:dyDescent="0.25">
      <c r="A110" s="136"/>
      <c r="B110" s="131"/>
      <c r="C110" s="132"/>
      <c r="D110" s="132"/>
      <c r="E110" s="132"/>
      <c r="F110" s="133"/>
      <c r="G110" s="133"/>
      <c r="H110" s="133"/>
      <c r="I110" s="133"/>
      <c r="J110" s="134"/>
      <c r="K110" s="130"/>
      <c r="L110" s="135"/>
      <c r="M110" s="136"/>
      <c r="N110" s="133"/>
      <c r="O110" s="137"/>
      <c r="P110" s="138"/>
      <c r="Q110" s="139"/>
      <c r="R110" s="139"/>
      <c r="S110" s="139">
        <f t="shared" ref="S110:AM110" si="2">+S109</f>
        <v>0</v>
      </c>
      <c r="T110" s="139">
        <f t="shared" si="2"/>
        <v>0</v>
      </c>
      <c r="U110" s="139">
        <f t="shared" si="2"/>
        <v>0</v>
      </c>
      <c r="V110" s="139">
        <f t="shared" si="2"/>
        <v>0</v>
      </c>
      <c r="W110" s="139">
        <f t="shared" si="2"/>
        <v>0</v>
      </c>
      <c r="X110" s="139">
        <f t="shared" si="2"/>
        <v>0</v>
      </c>
      <c r="Y110" s="139">
        <f t="shared" si="2"/>
        <v>0</v>
      </c>
      <c r="Z110" s="139">
        <f t="shared" si="2"/>
        <v>0</v>
      </c>
      <c r="AA110" s="139">
        <f t="shared" si="2"/>
        <v>0</v>
      </c>
      <c r="AB110" s="139">
        <f t="shared" si="2"/>
        <v>0</v>
      </c>
      <c r="AC110" s="139">
        <f t="shared" si="2"/>
        <v>0</v>
      </c>
      <c r="AD110" s="139">
        <f t="shared" si="2"/>
        <v>0</v>
      </c>
      <c r="AE110" s="139">
        <f t="shared" si="2"/>
        <v>252978779</v>
      </c>
      <c r="AF110" s="139">
        <f t="shared" si="2"/>
        <v>252978779</v>
      </c>
      <c r="AG110" s="139">
        <f>+AG109</f>
        <v>252978779</v>
      </c>
      <c r="AH110" s="139">
        <f t="shared" si="2"/>
        <v>252978779</v>
      </c>
      <c r="AI110" s="139">
        <f t="shared" si="2"/>
        <v>252978779</v>
      </c>
      <c r="AJ110" s="139">
        <f t="shared" si="2"/>
        <v>252978779</v>
      </c>
      <c r="AK110" s="139">
        <f t="shared" si="2"/>
        <v>252978779</v>
      </c>
      <c r="AL110" s="139">
        <f t="shared" si="2"/>
        <v>252978779</v>
      </c>
      <c r="AM110" s="139">
        <f t="shared" si="2"/>
        <v>0</v>
      </c>
      <c r="AN110" s="139">
        <f>+AN109</f>
        <v>0</v>
      </c>
      <c r="AO110" s="139">
        <f>+AO109</f>
        <v>2023830232</v>
      </c>
      <c r="AP110" s="114">
        <f t="shared" si="0"/>
        <v>2023830232</v>
      </c>
      <c r="AQ110" s="130"/>
      <c r="AR110" s="130"/>
    </row>
    <row r="111" spans="1:53" ht="36.75" customHeight="1" x14ac:dyDescent="0.25">
      <c r="A111" s="202" t="s">
        <v>69</v>
      </c>
      <c r="B111" s="140" t="s">
        <v>97</v>
      </c>
      <c r="C111" s="140" t="s">
        <v>98</v>
      </c>
      <c r="D111" s="140" t="s">
        <v>72</v>
      </c>
      <c r="E111" s="140" t="s">
        <v>73</v>
      </c>
      <c r="F111" s="141"/>
      <c r="G111" s="141"/>
      <c r="H111" s="141"/>
      <c r="I111" s="141"/>
      <c r="J111" s="69"/>
      <c r="K111" s="69"/>
      <c r="L111" s="142" t="s">
        <v>99</v>
      </c>
      <c r="M111" s="143" t="s">
        <v>100</v>
      </c>
      <c r="N111" s="143"/>
      <c r="O111" s="143"/>
      <c r="P111" s="143" t="s">
        <v>75</v>
      </c>
      <c r="Q111" s="144">
        <v>1379088</v>
      </c>
      <c r="R111" s="144">
        <v>1379088</v>
      </c>
      <c r="S111" s="143" t="s">
        <v>76</v>
      </c>
      <c r="T111" s="143" t="s">
        <v>77</v>
      </c>
      <c r="U111" s="145" t="s">
        <v>101</v>
      </c>
      <c r="V111" s="143">
        <v>7000080727</v>
      </c>
      <c r="W111" s="146">
        <v>8000085628</v>
      </c>
      <c r="X111" s="144"/>
      <c r="Y111" s="143"/>
      <c r="Z111" s="143"/>
      <c r="AA111" s="143"/>
      <c r="AB111" s="147"/>
      <c r="AC111" s="80"/>
      <c r="AD111" s="80"/>
      <c r="AE111" s="80"/>
      <c r="AF111" s="80"/>
      <c r="AG111" s="148"/>
      <c r="AH111" s="148"/>
      <c r="AI111" s="148"/>
      <c r="AJ111" s="148"/>
      <c r="AK111" s="148"/>
      <c r="AL111" s="148"/>
      <c r="AM111" s="148"/>
      <c r="AN111" s="148"/>
      <c r="AO111" s="149">
        <f>SUM(AC111:AN111)</f>
        <v>0</v>
      </c>
      <c r="AP111" s="114">
        <f t="shared" si="0"/>
        <v>-1379088</v>
      </c>
    </row>
    <row r="112" spans="1:53" ht="77.25" customHeight="1" x14ac:dyDescent="0.25">
      <c r="A112" s="150" t="s">
        <v>69</v>
      </c>
      <c r="B112" s="151" t="s">
        <v>97</v>
      </c>
      <c r="C112" s="151" t="s">
        <v>98</v>
      </c>
      <c r="D112" s="151" t="s">
        <v>72</v>
      </c>
      <c r="E112" s="151" t="s">
        <v>73</v>
      </c>
      <c r="F112" s="152"/>
      <c r="G112" s="152"/>
      <c r="H112" s="152"/>
      <c r="I112" s="152"/>
      <c r="J112" s="153" t="s">
        <v>102</v>
      </c>
      <c r="K112" s="153" t="s">
        <v>103</v>
      </c>
      <c r="L112" s="154" t="s">
        <v>104</v>
      </c>
      <c r="M112" s="155" t="s">
        <v>105</v>
      </c>
      <c r="N112" s="49" t="s">
        <v>106</v>
      </c>
      <c r="O112" s="49" t="s">
        <v>107</v>
      </c>
      <c r="P112" s="49" t="s">
        <v>75</v>
      </c>
      <c r="Q112" s="50">
        <v>200000000</v>
      </c>
      <c r="R112" s="156">
        <v>200000000</v>
      </c>
      <c r="S112" s="49" t="s">
        <v>76</v>
      </c>
      <c r="T112" s="49" t="s">
        <v>77</v>
      </c>
      <c r="U112" s="931" t="s">
        <v>79</v>
      </c>
      <c r="V112" s="57"/>
      <c r="W112" s="935"/>
      <c r="X112" s="50"/>
      <c r="Y112" s="49"/>
      <c r="Z112" s="49"/>
      <c r="AA112" s="49"/>
      <c r="AB112" s="157"/>
      <c r="AC112" s="158"/>
      <c r="AD112" s="159"/>
      <c r="AF112" s="160">
        <v>200000000</v>
      </c>
      <c r="AG112" s="161"/>
      <c r="AH112" s="159"/>
      <c r="AI112" s="159"/>
      <c r="AJ112" s="162"/>
      <c r="AK112" s="159"/>
      <c r="AL112" s="159"/>
      <c r="AM112" s="159"/>
      <c r="AN112" s="159"/>
      <c r="AO112" s="149">
        <f t="shared" ref="AO112:AO115" si="3">SUM(AD112:AN112)</f>
        <v>200000000</v>
      </c>
      <c r="AP112" s="114">
        <f t="shared" si="0"/>
        <v>0</v>
      </c>
    </row>
    <row r="113" spans="1:55" ht="52.5" customHeight="1" x14ac:dyDescent="0.25">
      <c r="A113" s="163" t="s">
        <v>69</v>
      </c>
      <c r="B113" s="33" t="s">
        <v>97</v>
      </c>
      <c r="C113" s="33" t="s">
        <v>98</v>
      </c>
      <c r="D113" s="33" t="s">
        <v>72</v>
      </c>
      <c r="E113" s="33" t="s">
        <v>73</v>
      </c>
      <c r="F113" s="141"/>
      <c r="G113" s="141"/>
      <c r="H113" s="141"/>
      <c r="I113" s="141"/>
      <c r="J113" s="153" t="s">
        <v>108</v>
      </c>
      <c r="K113" s="153">
        <v>25101500</v>
      </c>
      <c r="L113" s="154" t="s">
        <v>109</v>
      </c>
      <c r="M113" s="164" t="s">
        <v>57</v>
      </c>
      <c r="N113" s="40" t="s">
        <v>110</v>
      </c>
      <c r="O113" s="40" t="s">
        <v>111</v>
      </c>
      <c r="P113" s="49" t="s">
        <v>75</v>
      </c>
      <c r="Q113" s="50">
        <v>3800000000</v>
      </c>
      <c r="R113" s="50">
        <v>3800000000</v>
      </c>
      <c r="S113" s="49" t="s">
        <v>76</v>
      </c>
      <c r="T113" s="49" t="s">
        <v>77</v>
      </c>
      <c r="U113" s="931" t="s">
        <v>101</v>
      </c>
      <c r="V113" s="930">
        <v>7000080500</v>
      </c>
      <c r="W113" s="935"/>
      <c r="X113" s="167"/>
      <c r="Y113" s="49"/>
      <c r="Z113" s="49"/>
      <c r="AA113" s="49"/>
      <c r="AB113" s="157"/>
      <c r="AC113" s="158"/>
      <c r="AD113" s="168"/>
      <c r="AE113" s="159"/>
      <c r="AF113" s="159">
        <v>3800000000</v>
      </c>
      <c r="AG113" s="169"/>
      <c r="AH113" s="159"/>
      <c r="AI113" s="159"/>
      <c r="AJ113" s="162"/>
      <c r="AK113" s="159"/>
      <c r="AL113" s="159"/>
      <c r="AM113" s="159"/>
      <c r="AN113" s="170"/>
      <c r="AO113" s="149">
        <f t="shared" si="3"/>
        <v>3800000000</v>
      </c>
      <c r="AP113" s="114">
        <f t="shared" si="0"/>
        <v>0</v>
      </c>
    </row>
    <row r="114" spans="1:55" ht="63" customHeight="1" x14ac:dyDescent="0.25">
      <c r="A114" s="171" t="s">
        <v>69</v>
      </c>
      <c r="B114" s="140" t="s">
        <v>97</v>
      </c>
      <c r="C114" s="140" t="s">
        <v>98</v>
      </c>
      <c r="D114" s="140" t="s">
        <v>72</v>
      </c>
      <c r="E114" s="140" t="s">
        <v>73</v>
      </c>
      <c r="F114" s="141"/>
      <c r="G114" s="141"/>
      <c r="H114" s="141"/>
      <c r="I114" s="141"/>
      <c r="J114" s="172" t="s">
        <v>112</v>
      </c>
      <c r="K114" s="172">
        <v>46191601</v>
      </c>
      <c r="L114" s="154" t="s">
        <v>113</v>
      </c>
      <c r="M114" s="173" t="s">
        <v>114</v>
      </c>
      <c r="N114" s="174" t="s">
        <v>106</v>
      </c>
      <c r="O114" s="174" t="s">
        <v>115</v>
      </c>
      <c r="P114" s="175" t="s">
        <v>75</v>
      </c>
      <c r="Q114" s="176">
        <v>30000000</v>
      </c>
      <c r="R114" s="177">
        <v>30000000</v>
      </c>
      <c r="S114" s="178" t="s">
        <v>76</v>
      </c>
      <c r="T114" s="175" t="s">
        <v>77</v>
      </c>
      <c r="U114" s="931" t="s">
        <v>101</v>
      </c>
      <c r="V114" s="774">
        <v>7000080359</v>
      </c>
      <c r="W114" s="936"/>
      <c r="X114" s="179"/>
      <c r="Y114" s="180"/>
      <c r="Z114" s="181"/>
      <c r="AA114" s="169"/>
      <c r="AB114" s="182"/>
      <c r="AC114" s="158"/>
      <c r="AD114" s="158"/>
      <c r="AE114" s="159"/>
      <c r="AF114" s="159"/>
      <c r="AG114" s="159"/>
      <c r="AH114" s="162">
        <v>30000000</v>
      </c>
      <c r="AI114" s="158"/>
      <c r="AJ114" s="158"/>
      <c r="AK114" s="158"/>
      <c r="AL114" s="158"/>
      <c r="AM114" s="158"/>
      <c r="AN114" s="183"/>
      <c r="AO114" s="149">
        <f t="shared" si="3"/>
        <v>30000000</v>
      </c>
      <c r="AP114" s="114">
        <f t="shared" si="0"/>
        <v>0</v>
      </c>
    </row>
    <row r="115" spans="1:55" s="189" customFormat="1" ht="56.25" customHeight="1" x14ac:dyDescent="0.25">
      <c r="A115" s="171" t="s">
        <v>69</v>
      </c>
      <c r="B115" s="140" t="s">
        <v>97</v>
      </c>
      <c r="C115" s="140" t="s">
        <v>98</v>
      </c>
      <c r="D115" s="140" t="s">
        <v>72</v>
      </c>
      <c r="E115" s="140" t="s">
        <v>73</v>
      </c>
      <c r="F115" s="141"/>
      <c r="G115" s="141"/>
      <c r="H115" s="141"/>
      <c r="I115" s="141"/>
      <c r="J115" s="174" t="s">
        <v>116</v>
      </c>
      <c r="K115" s="48">
        <v>80111609</v>
      </c>
      <c r="L115" s="184" t="s">
        <v>117</v>
      </c>
      <c r="M115" s="185" t="s">
        <v>96</v>
      </c>
      <c r="N115" s="49" t="s">
        <v>118</v>
      </c>
      <c r="O115" s="186" t="s">
        <v>119</v>
      </c>
      <c r="P115" s="49" t="s">
        <v>75</v>
      </c>
      <c r="Q115" s="156">
        <v>100000000</v>
      </c>
      <c r="R115" s="50">
        <v>100000000</v>
      </c>
      <c r="S115" s="49" t="s">
        <v>76</v>
      </c>
      <c r="T115" s="49" t="s">
        <v>77</v>
      </c>
      <c r="U115" s="931" t="s">
        <v>120</v>
      </c>
      <c r="V115" s="929">
        <v>7000082916</v>
      </c>
      <c r="W115" s="935"/>
      <c r="X115" s="50"/>
      <c r="Y115" s="49"/>
      <c r="Z115" s="49"/>
      <c r="AA115" s="49"/>
      <c r="AB115" s="66"/>
      <c r="AC115" s="188"/>
      <c r="AD115" s="158"/>
      <c r="AE115" s="162"/>
      <c r="AF115" s="159">
        <v>25000000</v>
      </c>
      <c r="AG115" s="159">
        <v>25000000</v>
      </c>
      <c r="AH115" s="159">
        <v>25000000</v>
      </c>
      <c r="AI115" s="159">
        <v>25000000</v>
      </c>
      <c r="AJ115" s="158"/>
      <c r="AK115" s="158"/>
      <c r="AL115" s="158"/>
      <c r="AM115" s="188"/>
      <c r="AN115" s="183"/>
      <c r="AO115" s="149">
        <f t="shared" si="3"/>
        <v>100000000</v>
      </c>
      <c r="AP115" s="114"/>
      <c r="AQ115"/>
      <c r="AR115"/>
    </row>
    <row r="116" spans="1:55" s="189" customFormat="1" ht="56.25" customHeight="1" x14ac:dyDescent="0.25">
      <c r="A116" s="894"/>
      <c r="B116" s="933"/>
      <c r="C116" s="933"/>
      <c r="D116" s="933"/>
      <c r="E116" s="933"/>
      <c r="F116" s="759"/>
      <c r="G116" s="759"/>
      <c r="H116" s="759"/>
      <c r="I116" s="759"/>
      <c r="J116" s="932"/>
      <c r="K116" s="61"/>
      <c r="L116" s="934"/>
      <c r="M116" s="761"/>
      <c r="N116" s="57"/>
      <c r="O116" s="762"/>
      <c r="P116" s="57"/>
      <c r="Q116" s="781"/>
      <c r="R116" s="763"/>
      <c r="S116" s="57"/>
      <c r="T116" s="57"/>
      <c r="U116" s="931"/>
      <c r="V116" s="929"/>
      <c r="W116" s="935"/>
      <c r="X116" s="763"/>
      <c r="Y116" s="57"/>
      <c r="Z116" s="57"/>
      <c r="AA116" s="57"/>
      <c r="AB116" s="927"/>
      <c r="AC116" s="928"/>
      <c r="AD116" s="764"/>
      <c r="AE116" s="765"/>
      <c r="AF116" s="766"/>
      <c r="AG116" s="766"/>
      <c r="AH116" s="766"/>
      <c r="AI116" s="766"/>
      <c r="AJ116" s="764"/>
      <c r="AK116" s="764"/>
      <c r="AL116" s="764"/>
      <c r="AM116" s="928"/>
      <c r="AN116" s="183"/>
      <c r="AO116" s="149"/>
      <c r="AP116" s="114"/>
      <c r="AQ116"/>
      <c r="AR116"/>
    </row>
    <row r="117" spans="1:55" ht="27" customHeight="1" x14ac:dyDescent="0.25">
      <c r="A117" s="195"/>
      <c r="B117" s="190"/>
      <c r="C117" s="191"/>
      <c r="D117" s="191"/>
      <c r="E117" s="191"/>
      <c r="F117" s="192"/>
      <c r="G117" s="192"/>
      <c r="H117" s="192"/>
      <c r="I117" s="192"/>
      <c r="J117" s="193"/>
      <c r="K117" s="194"/>
      <c r="L117" s="195"/>
      <c r="M117" s="195"/>
      <c r="N117" s="192"/>
      <c r="O117" s="196">
        <f>+P117-Q117</f>
        <v>257120912</v>
      </c>
      <c r="P117" s="197">
        <v>4388500000</v>
      </c>
      <c r="Q117" s="197">
        <f>SUM(Q111:Q115)</f>
        <v>4131379088</v>
      </c>
      <c r="R117" s="194"/>
      <c r="S117" s="196"/>
      <c r="T117" s="196"/>
      <c r="U117" s="196"/>
      <c r="V117" s="192"/>
      <c r="W117" s="192"/>
      <c r="X117" s="192"/>
      <c r="Y117" s="192"/>
      <c r="Z117" s="192"/>
      <c r="AA117" s="192"/>
      <c r="AB117" s="192"/>
      <c r="AC117" s="198">
        <f>+SUM(AC111:AC114)</f>
        <v>0</v>
      </c>
      <c r="AD117" s="199">
        <f>+SUM(AD111:AD114)</f>
        <v>0</v>
      </c>
      <c r="AE117" s="199">
        <f>+SUM(AE111:AE114)</f>
        <v>0</v>
      </c>
      <c r="AF117" s="199">
        <f>SUM(AF111:AF114)</f>
        <v>4000000000</v>
      </c>
      <c r="AG117" s="199">
        <f t="shared" ref="AG117:AN117" si="4">+SUM(AG111:AG114)</f>
        <v>0</v>
      </c>
      <c r="AH117" s="199">
        <f t="shared" si="4"/>
        <v>30000000</v>
      </c>
      <c r="AI117" s="199">
        <f t="shared" si="4"/>
        <v>0</v>
      </c>
      <c r="AJ117" s="199">
        <f t="shared" si="4"/>
        <v>0</v>
      </c>
      <c r="AK117" s="199">
        <f t="shared" si="4"/>
        <v>0</v>
      </c>
      <c r="AL117" s="199">
        <f t="shared" si="4"/>
        <v>0</v>
      </c>
      <c r="AM117" s="200">
        <f t="shared" si="4"/>
        <v>0</v>
      </c>
      <c r="AN117" s="199">
        <f t="shared" si="4"/>
        <v>0</v>
      </c>
      <c r="AO117" s="201">
        <f>SUM(AO111:AO114)</f>
        <v>4030000000</v>
      </c>
      <c r="AP117" s="114">
        <f t="shared" ref="AP117:AP124" si="5">+AO117-Q117</f>
        <v>-101379088</v>
      </c>
      <c r="AQ117" s="189"/>
      <c r="AR117" s="189"/>
    </row>
    <row r="118" spans="1:55" ht="118.5" customHeight="1" x14ac:dyDescent="0.25">
      <c r="A118" s="202" t="s">
        <v>69</v>
      </c>
      <c r="B118" s="140" t="s">
        <v>121</v>
      </c>
      <c r="C118" s="140" t="s">
        <v>122</v>
      </c>
      <c r="D118" s="140" t="s">
        <v>72</v>
      </c>
      <c r="E118" s="140" t="s">
        <v>73</v>
      </c>
      <c r="F118" s="141"/>
      <c r="G118" s="141"/>
      <c r="H118" s="141"/>
      <c r="I118" s="141"/>
      <c r="J118" s="180" t="s">
        <v>123</v>
      </c>
      <c r="K118" s="180">
        <v>23181801</v>
      </c>
      <c r="L118" s="203" t="s">
        <v>124</v>
      </c>
      <c r="M118" s="204" t="s">
        <v>105</v>
      </c>
      <c r="N118" s="186" t="s">
        <v>125</v>
      </c>
      <c r="O118" s="186" t="s">
        <v>115</v>
      </c>
      <c r="P118" s="186" t="s">
        <v>75</v>
      </c>
      <c r="Q118" s="205">
        <v>50000000</v>
      </c>
      <c r="R118" s="205">
        <v>50000000</v>
      </c>
      <c r="S118" s="186" t="s">
        <v>76</v>
      </c>
      <c r="T118" s="186" t="s">
        <v>77</v>
      </c>
      <c r="U118" s="206" t="s">
        <v>126</v>
      </c>
      <c r="V118" s="207">
        <v>7000079950</v>
      </c>
      <c r="W118" s="186"/>
      <c r="X118" s="176"/>
      <c r="Y118" s="186"/>
      <c r="Z118" s="205"/>
      <c r="AA118" s="186"/>
      <c r="AB118" s="175"/>
      <c r="AC118" s="158"/>
      <c r="AD118" s="159"/>
      <c r="AE118" s="208">
        <v>15000000</v>
      </c>
      <c r="AF118" s="159"/>
      <c r="AG118" s="159">
        <v>15000000</v>
      </c>
      <c r="AH118" s="159"/>
      <c r="AI118" s="161"/>
      <c r="AJ118" s="159">
        <v>20000000</v>
      </c>
      <c r="AK118" s="209"/>
      <c r="AL118" s="208"/>
      <c r="AM118" s="162"/>
      <c r="AN118" s="158"/>
      <c r="AO118" s="210">
        <f>SUM(AD118:AN118)</f>
        <v>50000000</v>
      </c>
      <c r="AP118" s="114">
        <f t="shared" si="5"/>
        <v>0</v>
      </c>
    </row>
    <row r="119" spans="1:55" ht="118.5" customHeight="1" x14ac:dyDescent="0.25">
      <c r="A119" s="202" t="s">
        <v>69</v>
      </c>
      <c r="B119" s="140" t="s">
        <v>121</v>
      </c>
      <c r="C119" s="140" t="s">
        <v>122</v>
      </c>
      <c r="D119" s="140" t="s">
        <v>72</v>
      </c>
      <c r="E119" s="140" t="s">
        <v>73</v>
      </c>
      <c r="F119" s="141"/>
      <c r="G119" s="141"/>
      <c r="H119" s="141"/>
      <c r="I119" s="141"/>
      <c r="J119" s="180" t="s">
        <v>123</v>
      </c>
      <c r="K119" s="180">
        <v>23181801</v>
      </c>
      <c r="L119" s="203" t="s">
        <v>124</v>
      </c>
      <c r="M119" s="204" t="s">
        <v>105</v>
      </c>
      <c r="N119" s="186" t="s">
        <v>125</v>
      </c>
      <c r="O119" s="186" t="s">
        <v>115</v>
      </c>
      <c r="P119" s="186" t="s">
        <v>75</v>
      </c>
      <c r="Q119" s="205">
        <v>50000000</v>
      </c>
      <c r="R119" s="205">
        <v>50000000</v>
      </c>
      <c r="S119" s="186" t="s">
        <v>76</v>
      </c>
      <c r="T119" s="186" t="s">
        <v>77</v>
      </c>
      <c r="U119" s="69" t="s">
        <v>126</v>
      </c>
      <c r="V119" s="187">
        <v>7000081009</v>
      </c>
      <c r="W119" s="211"/>
      <c r="X119" s="212"/>
      <c r="Y119" s="211"/>
      <c r="Z119" s="213"/>
      <c r="AA119" s="186"/>
      <c r="AB119" s="175"/>
      <c r="AC119" s="158"/>
      <c r="AD119" s="159"/>
      <c r="AE119" s="208">
        <v>15000000</v>
      </c>
      <c r="AF119" s="159"/>
      <c r="AG119" s="159">
        <v>15000000</v>
      </c>
      <c r="AH119" s="159"/>
      <c r="AI119" s="161"/>
      <c r="AJ119" s="159">
        <v>20000000</v>
      </c>
      <c r="AK119" s="214"/>
      <c r="AL119" s="208"/>
      <c r="AM119" s="162"/>
      <c r="AN119" s="158"/>
      <c r="AO119" s="210">
        <f>SUM(AD119:AN119)</f>
        <v>50000000</v>
      </c>
      <c r="AP119" s="114">
        <f t="shared" si="5"/>
        <v>0</v>
      </c>
    </row>
    <row r="120" spans="1:55" ht="48.75" customHeight="1" x14ac:dyDescent="0.25">
      <c r="A120" s="202" t="s">
        <v>69</v>
      </c>
      <c r="B120" s="140" t="s">
        <v>121</v>
      </c>
      <c r="C120" s="140" t="s">
        <v>122</v>
      </c>
      <c r="D120" s="140" t="s">
        <v>72</v>
      </c>
      <c r="E120" s="140" t="s">
        <v>73</v>
      </c>
      <c r="F120" s="141"/>
      <c r="G120" s="141"/>
      <c r="H120" s="141"/>
      <c r="I120" s="215"/>
      <c r="J120" s="172" t="s">
        <v>127</v>
      </c>
      <c r="K120" s="172" t="s">
        <v>128</v>
      </c>
      <c r="L120" s="154" t="s">
        <v>129</v>
      </c>
      <c r="M120" s="216" t="s">
        <v>130</v>
      </c>
      <c r="N120" s="174" t="s">
        <v>131</v>
      </c>
      <c r="O120" s="174" t="s">
        <v>132</v>
      </c>
      <c r="P120" s="186" t="s">
        <v>75</v>
      </c>
      <c r="Q120" s="217">
        <v>400000000</v>
      </c>
      <c r="R120" s="218">
        <v>400000000</v>
      </c>
      <c r="S120" s="174" t="s">
        <v>133</v>
      </c>
      <c r="T120" s="174" t="s">
        <v>77</v>
      </c>
      <c r="U120" s="206" t="s">
        <v>126</v>
      </c>
      <c r="V120" s="219">
        <v>7000080162</v>
      </c>
      <c r="W120" s="211"/>
      <c r="X120" s="220"/>
      <c r="Y120" s="211"/>
      <c r="Z120" s="211"/>
      <c r="AA120" s="186"/>
      <c r="AB120" s="174"/>
      <c r="AC120" s="158"/>
      <c r="AD120" s="158"/>
      <c r="AE120" s="158"/>
      <c r="AG120" s="159"/>
      <c r="AH120" s="156"/>
      <c r="AI120" s="169"/>
      <c r="AJ120" s="158">
        <v>400000000</v>
      </c>
      <c r="AK120" s="169"/>
      <c r="AL120" s="158"/>
      <c r="AM120" s="158"/>
      <c r="AN120" s="158"/>
      <c r="AO120" s="210">
        <f>SUM(AD120:AN120)</f>
        <v>400000000</v>
      </c>
      <c r="AP120" s="114">
        <f t="shared" si="5"/>
        <v>0</v>
      </c>
    </row>
    <row r="121" spans="1:55" ht="73.5" customHeight="1" x14ac:dyDescent="0.25">
      <c r="A121" s="202" t="s">
        <v>69</v>
      </c>
      <c r="B121" s="140" t="s">
        <v>121</v>
      </c>
      <c r="C121" s="140" t="s">
        <v>122</v>
      </c>
      <c r="D121" s="140" t="s">
        <v>72</v>
      </c>
      <c r="E121" s="140" t="s">
        <v>73</v>
      </c>
      <c r="F121" s="141"/>
      <c r="G121" s="141"/>
      <c r="H121" s="141"/>
      <c r="I121" s="141"/>
      <c r="J121" s="69"/>
      <c r="K121" s="69"/>
      <c r="L121" s="221" t="s">
        <v>134</v>
      </c>
      <c r="M121" s="222" t="s">
        <v>105</v>
      </c>
      <c r="N121" s="143"/>
      <c r="O121" s="143"/>
      <c r="P121" s="143" t="s">
        <v>75</v>
      </c>
      <c r="Q121" s="223">
        <v>1379088</v>
      </c>
      <c r="R121" s="223">
        <v>1379088</v>
      </c>
      <c r="S121" s="143" t="s">
        <v>84</v>
      </c>
      <c r="T121" s="143" t="s">
        <v>77</v>
      </c>
      <c r="U121" s="224" t="s">
        <v>101</v>
      </c>
      <c r="V121" s="143">
        <v>7000080727</v>
      </c>
      <c r="W121" s="146">
        <v>8000085628</v>
      </c>
      <c r="X121" s="144"/>
      <c r="Y121" s="143"/>
      <c r="Z121" s="143"/>
      <c r="AA121" s="143"/>
      <c r="AB121" s="147"/>
      <c r="AC121" s="162">
        <v>1379088</v>
      </c>
      <c r="AD121" s="162">
        <v>1379088</v>
      </c>
      <c r="AE121" s="162">
        <v>1379088</v>
      </c>
      <c r="AF121" s="162">
        <v>862736</v>
      </c>
      <c r="AG121" s="159"/>
      <c r="AH121" s="159"/>
      <c r="AI121" s="159"/>
      <c r="AJ121" s="159"/>
      <c r="AK121" s="159"/>
      <c r="AL121" s="159"/>
      <c r="AM121" s="159"/>
      <c r="AN121" s="159"/>
      <c r="AO121" s="210">
        <f>SUM(AC121:AN121)</f>
        <v>5000000</v>
      </c>
      <c r="AP121" s="114">
        <f t="shared" si="5"/>
        <v>3620912</v>
      </c>
    </row>
    <row r="122" spans="1:55" ht="62.25" customHeight="1" x14ac:dyDescent="0.25">
      <c r="A122" s="202" t="s">
        <v>69</v>
      </c>
      <c r="B122" s="140" t="s">
        <v>121</v>
      </c>
      <c r="C122" s="140" t="s">
        <v>122</v>
      </c>
      <c r="D122" s="140" t="s">
        <v>72</v>
      </c>
      <c r="E122" s="140" t="s">
        <v>73</v>
      </c>
      <c r="F122" s="141"/>
      <c r="G122" s="141"/>
      <c r="H122" s="141"/>
      <c r="I122" s="141"/>
      <c r="J122" s="180" t="s">
        <v>135</v>
      </c>
      <c r="K122" s="180" t="s">
        <v>136</v>
      </c>
      <c r="L122" s="225" t="s">
        <v>137</v>
      </c>
      <c r="M122" s="36" t="s">
        <v>105</v>
      </c>
      <c r="N122" s="174" t="s">
        <v>138</v>
      </c>
      <c r="O122" s="175" t="s">
        <v>139</v>
      </c>
      <c r="P122" s="175" t="s">
        <v>75</v>
      </c>
      <c r="Q122" s="226">
        <v>32000000</v>
      </c>
      <c r="R122" s="177">
        <v>32000000</v>
      </c>
      <c r="S122" s="175" t="s">
        <v>84</v>
      </c>
      <c r="T122" s="175" t="s">
        <v>77</v>
      </c>
      <c r="U122" s="40" t="s">
        <v>140</v>
      </c>
      <c r="V122" s="166">
        <v>7000080357</v>
      </c>
      <c r="W122" s="227"/>
      <c r="X122" s="228"/>
      <c r="Y122" s="229"/>
      <c r="Z122" s="230"/>
      <c r="AA122" s="175"/>
      <c r="AB122" s="182"/>
      <c r="AC122" s="158"/>
      <c r="AD122" s="158"/>
      <c r="AE122" s="158">
        <v>16000000</v>
      </c>
      <c r="AF122" s="161"/>
      <c r="AG122" s="169"/>
      <c r="AH122" s="158"/>
      <c r="AI122" s="159"/>
      <c r="AJ122" s="158"/>
      <c r="AK122" s="158"/>
      <c r="AL122" s="158"/>
      <c r="AM122" s="158"/>
      <c r="AN122" s="158"/>
      <c r="AO122" s="210">
        <f t="shared" ref="AO122:AO127" si="6">SUM(AD122:AN122)</f>
        <v>16000000</v>
      </c>
      <c r="AP122" s="114">
        <f t="shared" si="5"/>
        <v>-16000000</v>
      </c>
    </row>
    <row r="123" spans="1:55" ht="74.25" customHeight="1" x14ac:dyDescent="0.25">
      <c r="A123" s="202" t="s">
        <v>69</v>
      </c>
      <c r="B123" s="140" t="s">
        <v>121</v>
      </c>
      <c r="C123" s="140" t="s">
        <v>122</v>
      </c>
      <c r="D123" s="140" t="s">
        <v>72</v>
      </c>
      <c r="E123" s="140" t="s">
        <v>73</v>
      </c>
      <c r="F123" s="141"/>
      <c r="G123" s="141"/>
      <c r="H123" s="141"/>
      <c r="I123" s="141"/>
      <c r="J123" s="180" t="s">
        <v>141</v>
      </c>
      <c r="K123" s="180" t="s">
        <v>142</v>
      </c>
      <c r="L123" s="203" t="s">
        <v>143</v>
      </c>
      <c r="M123" s="173" t="s">
        <v>105</v>
      </c>
      <c r="N123" s="175" t="s">
        <v>131</v>
      </c>
      <c r="O123" s="175" t="s">
        <v>139</v>
      </c>
      <c r="P123" s="175" t="s">
        <v>75</v>
      </c>
      <c r="Q123" s="226">
        <v>50000000</v>
      </c>
      <c r="R123" s="231">
        <v>50000000</v>
      </c>
      <c r="S123" s="175" t="s">
        <v>84</v>
      </c>
      <c r="T123" s="175" t="s">
        <v>77</v>
      </c>
      <c r="U123" s="40" t="s">
        <v>140</v>
      </c>
      <c r="V123" s="207">
        <v>7000080358</v>
      </c>
      <c r="W123" s="207"/>
      <c r="X123" s="231"/>
      <c r="Y123" s="175"/>
      <c r="Z123" s="232"/>
      <c r="AA123" s="175"/>
      <c r="AB123" s="182"/>
      <c r="AC123" s="158"/>
      <c r="AD123" s="158"/>
      <c r="AE123" s="158">
        <v>50000000</v>
      </c>
      <c r="AF123" s="169"/>
      <c r="AG123" s="159"/>
      <c r="AH123" s="158"/>
      <c r="AI123" s="158"/>
      <c r="AJ123" s="231"/>
      <c r="AK123" s="158"/>
      <c r="AL123" s="158"/>
      <c r="AM123" s="158"/>
      <c r="AN123" s="158"/>
      <c r="AO123" s="210">
        <f t="shared" si="6"/>
        <v>50000000</v>
      </c>
      <c r="AP123" s="114">
        <f t="shared" si="5"/>
        <v>0</v>
      </c>
    </row>
    <row r="124" spans="1:55" ht="66" customHeight="1" x14ac:dyDescent="0.25">
      <c r="A124" s="202" t="s">
        <v>69</v>
      </c>
      <c r="B124" s="140" t="s">
        <v>121</v>
      </c>
      <c r="C124" s="140" t="s">
        <v>122</v>
      </c>
      <c r="D124" s="140" t="s">
        <v>72</v>
      </c>
      <c r="E124" s="140" t="s">
        <v>73</v>
      </c>
      <c r="F124" s="141"/>
      <c r="G124" s="141"/>
      <c r="H124" s="141"/>
      <c r="I124" s="141"/>
      <c r="J124" s="180" t="s">
        <v>144</v>
      </c>
      <c r="K124" s="233">
        <v>91111703</v>
      </c>
      <c r="L124" s="234" t="s">
        <v>145</v>
      </c>
      <c r="M124" s="235" t="s">
        <v>96</v>
      </c>
      <c r="N124" s="175" t="s">
        <v>131</v>
      </c>
      <c r="O124" s="175" t="s">
        <v>146</v>
      </c>
      <c r="P124" s="175" t="s">
        <v>75</v>
      </c>
      <c r="Q124" s="226">
        <v>2000000</v>
      </c>
      <c r="R124" s="176">
        <v>2000000</v>
      </c>
      <c r="S124" s="175" t="s">
        <v>84</v>
      </c>
      <c r="T124" s="175" t="s">
        <v>77</v>
      </c>
      <c r="U124" s="165" t="s">
        <v>101</v>
      </c>
      <c r="V124" s="175">
        <v>7000080343</v>
      </c>
      <c r="W124" s="236"/>
      <c r="X124" s="176"/>
      <c r="Y124" s="175"/>
      <c r="Z124" s="237"/>
      <c r="AA124" s="175"/>
      <c r="AB124" s="238"/>
      <c r="AC124" s="158"/>
      <c r="AD124" s="158"/>
      <c r="AE124" s="159"/>
      <c r="AF124" s="158">
        <v>2000000</v>
      </c>
      <c r="AG124" s="159"/>
      <c r="AH124" s="50"/>
      <c r="AI124" s="158"/>
      <c r="AJ124" s="158"/>
      <c r="AK124" s="158"/>
      <c r="AL124" s="159"/>
      <c r="AM124" s="158"/>
      <c r="AN124" s="158"/>
      <c r="AO124" s="210">
        <f t="shared" si="6"/>
        <v>2000000</v>
      </c>
      <c r="AP124" s="114">
        <f t="shared" si="5"/>
        <v>0</v>
      </c>
    </row>
    <row r="125" spans="1:55" ht="76.5" customHeight="1" x14ac:dyDescent="0.25">
      <c r="A125" s="202" t="s">
        <v>69</v>
      </c>
      <c r="B125" s="140" t="s">
        <v>121</v>
      </c>
      <c r="C125" s="140" t="s">
        <v>122</v>
      </c>
      <c r="D125" s="140" t="s">
        <v>72</v>
      </c>
      <c r="E125" s="140" t="s">
        <v>73</v>
      </c>
      <c r="F125" s="141"/>
      <c r="G125" s="141"/>
      <c r="H125" s="141"/>
      <c r="I125" s="141"/>
      <c r="J125" s="239"/>
      <c r="K125" s="240"/>
      <c r="L125" s="241" t="s">
        <v>147</v>
      </c>
      <c r="M125" s="242" t="s">
        <v>105</v>
      </c>
      <c r="N125" s="243" t="s">
        <v>131</v>
      </c>
      <c r="O125" s="244" t="s">
        <v>74</v>
      </c>
      <c r="P125" s="243" t="s">
        <v>75</v>
      </c>
      <c r="Q125" s="245">
        <v>100000000</v>
      </c>
      <c r="R125" s="245">
        <v>100000000</v>
      </c>
      <c r="S125" s="243" t="s">
        <v>84</v>
      </c>
      <c r="T125" s="243" t="s">
        <v>77</v>
      </c>
      <c r="U125" s="246" t="s">
        <v>126</v>
      </c>
      <c r="V125" s="247">
        <v>7000081012</v>
      </c>
      <c r="W125" s="248"/>
      <c r="X125" s="249"/>
      <c r="Y125" s="243"/>
      <c r="Z125" s="243"/>
      <c r="AA125" s="243"/>
      <c r="AB125" s="248"/>
      <c r="AC125" s="250"/>
      <c r="AD125" s="158">
        <v>100000000</v>
      </c>
      <c r="AE125" s="158"/>
      <c r="AF125" s="158"/>
      <c r="AG125" s="158"/>
      <c r="AH125" s="158"/>
      <c r="AI125" s="159"/>
      <c r="AJ125" s="159"/>
      <c r="AK125" s="159"/>
      <c r="AL125" s="159"/>
      <c r="AM125" s="159"/>
      <c r="AN125" s="158"/>
      <c r="AO125" s="210"/>
      <c r="AP125" s="114"/>
    </row>
    <row r="126" spans="1:55" ht="76.5" customHeight="1" x14ac:dyDescent="0.25">
      <c r="A126" s="202" t="s">
        <v>69</v>
      </c>
      <c r="B126" s="140" t="s">
        <v>121</v>
      </c>
      <c r="C126" s="140" t="s">
        <v>122</v>
      </c>
      <c r="D126" s="140" t="s">
        <v>72</v>
      </c>
      <c r="E126" s="140" t="s">
        <v>73</v>
      </c>
      <c r="F126" s="141"/>
      <c r="G126" s="141"/>
      <c r="H126" s="141"/>
      <c r="I126" s="141"/>
      <c r="J126" s="239"/>
      <c r="K126" s="240"/>
      <c r="L126" s="241" t="s">
        <v>148</v>
      </c>
      <c r="M126" s="242" t="s">
        <v>105</v>
      </c>
      <c r="N126" s="243"/>
      <c r="O126" s="251"/>
      <c r="P126" s="243" t="s">
        <v>75</v>
      </c>
      <c r="Q126" s="245">
        <v>286580000</v>
      </c>
      <c r="R126" s="252">
        <v>286580000</v>
      </c>
      <c r="S126" s="243" t="s">
        <v>84</v>
      </c>
      <c r="T126" s="243" t="s">
        <v>77</v>
      </c>
      <c r="U126" s="253" t="s">
        <v>78</v>
      </c>
      <c r="V126" s="247"/>
      <c r="W126" s="248"/>
      <c r="X126" s="249"/>
      <c r="Y126" s="243"/>
      <c r="Z126" s="243"/>
      <c r="AA126" s="243"/>
      <c r="AB126" s="248"/>
      <c r="AC126" s="250"/>
      <c r="AD126" s="158">
        <v>286580000</v>
      </c>
      <c r="AE126" s="158"/>
      <c r="AF126" s="158"/>
      <c r="AG126" s="158"/>
      <c r="AH126" s="158"/>
      <c r="AI126" s="159"/>
      <c r="AJ126" s="159"/>
      <c r="AK126" s="159"/>
      <c r="AL126" s="159"/>
      <c r="AM126" s="159"/>
      <c r="AN126" s="158"/>
      <c r="AO126" s="210"/>
      <c r="AP126" s="114"/>
    </row>
    <row r="127" spans="1:55" ht="78.75" customHeight="1" x14ac:dyDescent="0.25">
      <c r="A127" s="202" t="s">
        <v>69</v>
      </c>
      <c r="B127" s="254" t="s">
        <v>121</v>
      </c>
      <c r="C127" s="254" t="s">
        <v>122</v>
      </c>
      <c r="D127" s="254" t="s">
        <v>72</v>
      </c>
      <c r="E127" s="254" t="s">
        <v>73</v>
      </c>
      <c r="F127" s="141"/>
      <c r="G127" s="141"/>
      <c r="H127" s="141"/>
      <c r="I127" s="141"/>
      <c r="J127" s="49" t="s">
        <v>149</v>
      </c>
      <c r="K127" s="38" t="s">
        <v>150</v>
      </c>
      <c r="L127" s="255" t="s">
        <v>151</v>
      </c>
      <c r="M127" s="185" t="s">
        <v>105</v>
      </c>
      <c r="N127" s="49" t="s">
        <v>106</v>
      </c>
      <c r="O127" s="186" t="s">
        <v>119</v>
      </c>
      <c r="P127" s="49" t="s">
        <v>75</v>
      </c>
      <c r="Q127" s="156">
        <v>15000000</v>
      </c>
      <c r="R127" s="256">
        <v>15000000</v>
      </c>
      <c r="S127" s="64" t="s">
        <v>76</v>
      </c>
      <c r="T127" s="64" t="s">
        <v>77</v>
      </c>
      <c r="U127" s="257" t="s">
        <v>152</v>
      </c>
      <c r="V127" s="258">
        <v>7000080454</v>
      </c>
      <c r="W127" s="66"/>
      <c r="X127" s="50"/>
      <c r="Y127" s="49"/>
      <c r="Z127" s="49"/>
      <c r="AA127" s="49"/>
      <c r="AB127" s="66"/>
      <c r="AC127" s="188"/>
      <c r="AD127" s="158"/>
      <c r="AE127" s="162">
        <v>15000000</v>
      </c>
      <c r="AF127" s="158"/>
      <c r="AG127" s="158"/>
      <c r="AH127" s="158"/>
      <c r="AI127" s="158"/>
      <c r="AJ127" s="158"/>
      <c r="AK127" s="159"/>
      <c r="AL127" s="159"/>
      <c r="AM127" s="159"/>
      <c r="AN127" s="158"/>
      <c r="AO127" s="210">
        <f t="shared" si="6"/>
        <v>15000000</v>
      </c>
      <c r="AP127" s="114"/>
      <c r="AR127" s="259"/>
      <c r="AS127" s="259"/>
      <c r="AT127" s="259"/>
      <c r="AU127" s="259"/>
      <c r="AV127" s="259"/>
      <c r="AW127" s="259"/>
      <c r="AX127" s="259"/>
      <c r="AY127" s="259"/>
      <c r="AZ127" s="259"/>
      <c r="BA127" s="259"/>
      <c r="BB127" s="259"/>
      <c r="BC127" s="259"/>
    </row>
    <row r="128" spans="1:55" ht="78.75" customHeight="1" x14ac:dyDescent="0.25">
      <c r="A128" s="260" t="s">
        <v>69</v>
      </c>
      <c r="B128" s="254" t="s">
        <v>121</v>
      </c>
      <c r="C128" s="254" t="s">
        <v>122</v>
      </c>
      <c r="D128" s="254" t="s">
        <v>72</v>
      </c>
      <c r="E128" s="254" t="s">
        <v>73</v>
      </c>
      <c r="F128" s="141"/>
      <c r="G128" s="141"/>
      <c r="H128" s="141"/>
      <c r="I128" s="141"/>
      <c r="J128" s="49" t="s">
        <v>149</v>
      </c>
      <c r="K128" s="38" t="s">
        <v>150</v>
      </c>
      <c r="L128" s="255" t="s">
        <v>151</v>
      </c>
      <c r="M128" s="185"/>
      <c r="N128" s="49"/>
      <c r="O128" s="186"/>
      <c r="P128" s="49"/>
      <c r="Q128" s="156">
        <v>10000000</v>
      </c>
      <c r="R128" s="256">
        <v>10000000</v>
      </c>
      <c r="S128" s="64"/>
      <c r="T128" s="64"/>
      <c r="U128" s="257"/>
      <c r="V128" s="187"/>
      <c r="W128" s="66"/>
      <c r="X128" s="50"/>
      <c r="Y128" s="49"/>
      <c r="Z128" s="49"/>
      <c r="AA128" s="49"/>
      <c r="AB128" s="66"/>
      <c r="AC128" s="188"/>
      <c r="AD128" s="188"/>
      <c r="AE128" s="261"/>
      <c r="AF128" s="188"/>
      <c r="AG128" s="188"/>
      <c r="AH128" s="188"/>
      <c r="AI128" s="188"/>
      <c r="AJ128" s="188"/>
      <c r="AK128" s="262"/>
      <c r="AL128" s="262"/>
      <c r="AM128" s="262"/>
      <c r="AN128" s="188"/>
      <c r="AO128" s="210"/>
      <c r="AP128" s="114"/>
      <c r="AR128" s="259"/>
      <c r="AS128" s="259"/>
      <c r="AT128" s="259"/>
      <c r="AU128" s="259"/>
      <c r="AV128" s="259"/>
      <c r="AW128" s="259"/>
      <c r="AX128" s="259"/>
      <c r="AY128" s="259"/>
      <c r="AZ128" s="259"/>
      <c r="BA128" s="259"/>
      <c r="BB128" s="259"/>
      <c r="BC128" s="259"/>
    </row>
    <row r="129" spans="1:67" s="951" customFormat="1" ht="56.25" customHeight="1" x14ac:dyDescent="0.25">
      <c r="A129" s="955" t="s">
        <v>69</v>
      </c>
      <c r="B129" s="970" t="s">
        <v>121</v>
      </c>
      <c r="C129" s="956" t="s">
        <v>98</v>
      </c>
      <c r="D129" s="956" t="s">
        <v>72</v>
      </c>
      <c r="E129" s="956" t="s">
        <v>73</v>
      </c>
      <c r="F129" s="957"/>
      <c r="G129" s="957"/>
      <c r="H129" s="957"/>
      <c r="I129" s="957"/>
      <c r="J129" s="958"/>
      <c r="K129" s="958"/>
      <c r="L129" s="959" t="s">
        <v>632</v>
      </c>
      <c r="M129" s="960" t="s">
        <v>96</v>
      </c>
      <c r="N129" s="961" t="s">
        <v>308</v>
      </c>
      <c r="O129" s="958" t="s">
        <v>115</v>
      </c>
      <c r="P129" s="961" t="s">
        <v>75</v>
      </c>
      <c r="Q129" s="962">
        <v>100000000</v>
      </c>
      <c r="R129" s="963">
        <v>100000000</v>
      </c>
      <c r="S129" s="961" t="s">
        <v>76</v>
      </c>
      <c r="T129" s="961" t="s">
        <v>77</v>
      </c>
      <c r="U129" s="964" t="s">
        <v>101</v>
      </c>
      <c r="V129" s="965">
        <v>7000092573</v>
      </c>
      <c r="W129" s="965">
        <v>4500030083</v>
      </c>
      <c r="X129" s="963">
        <v>60921463</v>
      </c>
      <c r="Y129" s="961" t="s">
        <v>631</v>
      </c>
      <c r="Z129" s="961" t="s">
        <v>633</v>
      </c>
      <c r="AA129" s="961" t="s">
        <v>634</v>
      </c>
      <c r="AB129" s="966"/>
      <c r="AC129" s="967"/>
      <c r="AD129" s="942"/>
      <c r="AE129" s="968"/>
      <c r="AF129" s="968"/>
      <c r="AG129" s="968"/>
      <c r="AH129" s="968"/>
      <c r="AI129" s="968"/>
      <c r="AJ129" s="942"/>
      <c r="AK129" s="942"/>
      <c r="AL129" s="942"/>
      <c r="AM129" s="967"/>
      <c r="AN129" s="942"/>
      <c r="AO129" s="948"/>
      <c r="AP129" s="949"/>
      <c r="AQ129" s="950"/>
      <c r="AR129" s="950"/>
    </row>
    <row r="130" spans="1:67" s="986" customFormat="1" ht="56.25" customHeight="1" x14ac:dyDescent="0.25">
      <c r="A130" s="982" t="s">
        <v>69</v>
      </c>
      <c r="B130" s="970" t="s">
        <v>121</v>
      </c>
      <c r="C130" s="983" t="s">
        <v>98</v>
      </c>
      <c r="D130" s="983" t="s">
        <v>72</v>
      </c>
      <c r="E130" s="983" t="s">
        <v>73</v>
      </c>
      <c r="F130" s="777"/>
      <c r="G130" s="777"/>
      <c r="H130" s="777"/>
      <c r="I130" s="777"/>
      <c r="J130" s="770"/>
      <c r="K130" s="770"/>
      <c r="L130" s="952" t="s">
        <v>635</v>
      </c>
      <c r="M130" s="938"/>
      <c r="N130" s="771"/>
      <c r="O130" s="771"/>
      <c r="P130" s="961" t="s">
        <v>75</v>
      </c>
      <c r="Q130" s="954">
        <v>-157913686</v>
      </c>
      <c r="R130" s="954">
        <v>-157913686</v>
      </c>
      <c r="S130" s="771"/>
      <c r="T130" s="771"/>
      <c r="U130" s="952" t="s">
        <v>635</v>
      </c>
      <c r="V130" s="952">
        <v>7000092507</v>
      </c>
      <c r="W130" s="771"/>
      <c r="X130" s="939"/>
      <c r="Y130" s="771"/>
      <c r="Z130" s="771"/>
      <c r="AA130" s="771"/>
      <c r="AB130" s="771"/>
      <c r="AC130" s="940"/>
      <c r="AD130" s="940"/>
      <c r="AE130" s="941"/>
      <c r="AF130" s="941"/>
      <c r="AG130" s="941"/>
      <c r="AH130" s="941"/>
      <c r="AI130" s="941"/>
      <c r="AJ130" s="940"/>
      <c r="AK130" s="940"/>
      <c r="AL130" s="940"/>
      <c r="AM130" s="940"/>
      <c r="AN130" s="940"/>
      <c r="AO130" s="984"/>
      <c r="AP130" s="985"/>
      <c r="AQ130" s="937"/>
      <c r="AR130" s="937"/>
    </row>
    <row r="131" spans="1:67" s="946" customFormat="1" ht="56.25" customHeight="1" x14ac:dyDescent="0.25">
      <c r="A131" s="969" t="s">
        <v>69</v>
      </c>
      <c r="B131" s="970" t="s">
        <v>121</v>
      </c>
      <c r="C131" s="970" t="s">
        <v>98</v>
      </c>
      <c r="D131" s="970" t="s">
        <v>72</v>
      </c>
      <c r="E131" s="970" t="s">
        <v>73</v>
      </c>
      <c r="F131" s="971"/>
      <c r="G131" s="971"/>
      <c r="H131" s="971"/>
      <c r="I131" s="971"/>
      <c r="J131" s="972"/>
      <c r="K131" s="972"/>
      <c r="L131" s="952" t="s">
        <v>636</v>
      </c>
      <c r="M131" s="973"/>
      <c r="N131" s="974"/>
      <c r="O131" s="974"/>
      <c r="P131" s="961" t="s">
        <v>75</v>
      </c>
      <c r="Q131" s="954">
        <v>700000000</v>
      </c>
      <c r="R131" s="954">
        <v>700000000</v>
      </c>
      <c r="S131" s="974"/>
      <c r="T131" s="974"/>
      <c r="U131" s="974" t="s">
        <v>636</v>
      </c>
      <c r="V131" s="952">
        <v>7000092576</v>
      </c>
      <c r="W131" s="975"/>
      <c r="X131" s="976"/>
      <c r="Y131" s="974"/>
      <c r="Z131" s="974"/>
      <c r="AA131" s="974"/>
      <c r="AB131" s="977"/>
      <c r="AC131" s="978"/>
      <c r="AD131" s="979"/>
      <c r="AE131" s="980"/>
      <c r="AF131" s="980"/>
      <c r="AG131" s="980"/>
      <c r="AH131" s="980"/>
      <c r="AI131" s="980"/>
      <c r="AJ131" s="979"/>
      <c r="AK131" s="979"/>
      <c r="AL131" s="979"/>
      <c r="AM131" s="978"/>
      <c r="AN131" s="981"/>
      <c r="AO131" s="943"/>
      <c r="AP131" s="944"/>
      <c r="AQ131" s="945"/>
      <c r="AR131" s="945"/>
    </row>
    <row r="132" spans="1:67" s="946" customFormat="1" ht="56.25" customHeight="1" x14ac:dyDescent="0.25">
      <c r="A132" s="969" t="s">
        <v>69</v>
      </c>
      <c r="B132" s="970" t="s">
        <v>121</v>
      </c>
      <c r="C132" s="970" t="s">
        <v>122</v>
      </c>
      <c r="D132" s="970" t="s">
        <v>72</v>
      </c>
      <c r="E132" s="970" t="s">
        <v>616</v>
      </c>
      <c r="F132" s="971"/>
      <c r="G132" s="971"/>
      <c r="H132" s="971"/>
      <c r="I132" s="971"/>
      <c r="J132" s="972"/>
      <c r="K132" s="972"/>
      <c r="L132" s="952" t="s">
        <v>637</v>
      </c>
      <c r="M132" s="973"/>
      <c r="N132" s="974"/>
      <c r="O132" s="974"/>
      <c r="P132" s="961" t="s">
        <v>75</v>
      </c>
      <c r="Q132" s="953">
        <v>100000000</v>
      </c>
      <c r="R132" s="953">
        <v>100000000</v>
      </c>
      <c r="S132" s="974"/>
      <c r="T132" s="974"/>
      <c r="U132" s="974" t="s">
        <v>637</v>
      </c>
      <c r="V132" s="947">
        <v>7000092037</v>
      </c>
      <c r="W132" s="975"/>
      <c r="X132" s="976"/>
      <c r="Y132" s="974"/>
      <c r="Z132" s="974"/>
      <c r="AA132" s="974"/>
      <c r="AB132" s="977"/>
      <c r="AC132" s="978"/>
      <c r="AD132" s="979"/>
      <c r="AE132" s="980"/>
      <c r="AF132" s="980"/>
      <c r="AG132" s="980"/>
      <c r="AH132" s="980"/>
      <c r="AI132" s="980"/>
      <c r="AJ132" s="979"/>
      <c r="AK132" s="979"/>
      <c r="AL132" s="979"/>
      <c r="AM132" s="978"/>
      <c r="AN132" s="981"/>
      <c r="AO132" s="943"/>
      <c r="AP132" s="944"/>
      <c r="AQ132" s="945"/>
      <c r="AR132" s="945"/>
    </row>
    <row r="133" spans="1:67" s="276" customFormat="1" ht="15.75" customHeight="1" x14ac:dyDescent="0.25">
      <c r="A133" s="811"/>
      <c r="B133" s="263"/>
      <c r="C133" s="263"/>
      <c r="D133" s="263"/>
      <c r="E133" s="263"/>
      <c r="F133" s="264"/>
      <c r="G133" s="264"/>
      <c r="H133" s="264"/>
      <c r="I133" s="264"/>
      <c r="J133" s="265"/>
      <c r="K133" s="266"/>
      <c r="L133" s="267"/>
      <c r="M133" s="268"/>
      <c r="N133" s="269"/>
      <c r="O133" s="269"/>
      <c r="P133" s="269"/>
      <c r="Q133" s="270"/>
      <c r="R133" s="270"/>
      <c r="S133" s="269"/>
      <c r="T133" s="269"/>
      <c r="U133" s="271"/>
      <c r="V133" s="269"/>
      <c r="W133" s="271"/>
      <c r="X133" s="270"/>
      <c r="Y133" s="269"/>
      <c r="Z133" s="269"/>
      <c r="AA133" s="272"/>
      <c r="AB133" s="271"/>
      <c r="AC133" s="273"/>
      <c r="AD133" s="273"/>
      <c r="AE133" s="274"/>
      <c r="AF133" s="273"/>
      <c r="AG133" s="273"/>
      <c r="AH133" s="273"/>
      <c r="AI133" s="273"/>
      <c r="AJ133" s="273"/>
      <c r="AK133" s="274"/>
      <c r="AL133" s="274"/>
      <c r="AM133" s="274"/>
      <c r="AN133" s="273"/>
      <c r="AO133" s="210" t="e">
        <f>SUM(#REF!)</f>
        <v>#REF!</v>
      </c>
      <c r="AP133" s="114"/>
      <c r="AQ133" s="259"/>
      <c r="AR133" s="259"/>
      <c r="AS133" s="275"/>
      <c r="AT133" s="27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5"/>
      <c r="BO133" s="275"/>
    </row>
    <row r="134" spans="1:67" s="189" customFormat="1" x14ac:dyDescent="0.25">
      <c r="A134" s="277"/>
      <c r="B134" s="277"/>
      <c r="C134" s="278"/>
      <c r="D134" s="278"/>
      <c r="E134" s="278"/>
      <c r="F134" s="277"/>
      <c r="G134" s="277"/>
      <c r="H134" s="277"/>
      <c r="I134" s="277"/>
      <c r="J134" s="277"/>
      <c r="K134" s="279"/>
      <c r="L134" s="199"/>
      <c r="M134" s="280"/>
      <c r="N134" s="195"/>
      <c r="O134" s="281">
        <v>1219252500</v>
      </c>
      <c r="P134" s="124">
        <f>+O134-Q134</f>
        <v>-519792902</v>
      </c>
      <c r="Q134" s="199">
        <f>SUM(Q118:Q133)</f>
        <v>1739045402</v>
      </c>
      <c r="R134" s="199"/>
      <c r="S134" s="282"/>
      <c r="T134" s="195"/>
      <c r="U134" s="283"/>
      <c r="V134" s="195"/>
      <c r="W134" s="283"/>
      <c r="X134" s="199"/>
      <c r="Y134" s="195"/>
      <c r="Z134" s="195"/>
      <c r="AA134" s="195"/>
      <c r="AB134" s="283"/>
      <c r="AC134" s="200">
        <f>SUM(AC118:AC127)</f>
        <v>1379088</v>
      </c>
      <c r="AD134" s="200">
        <f>SUM(AD118:AD127)</f>
        <v>387959088</v>
      </c>
      <c r="AE134" s="200">
        <f>SUM(AE118:AE127)</f>
        <v>112379088</v>
      </c>
      <c r="AF134" s="200">
        <f>SUM(AF118:AF133)</f>
        <v>2862736</v>
      </c>
      <c r="AG134" s="200">
        <f t="shared" ref="AG134:AN134" si="7">SUM(AG118:AG127)</f>
        <v>30000000</v>
      </c>
      <c r="AH134" s="200">
        <f t="shared" si="7"/>
        <v>0</v>
      </c>
      <c r="AI134" s="200">
        <f t="shared" si="7"/>
        <v>0</v>
      </c>
      <c r="AJ134" s="200">
        <f t="shared" si="7"/>
        <v>440000000</v>
      </c>
      <c r="AK134" s="200">
        <f t="shared" si="7"/>
        <v>0</v>
      </c>
      <c r="AL134" s="200">
        <f t="shared" si="7"/>
        <v>0</v>
      </c>
      <c r="AM134" s="200">
        <f t="shared" si="7"/>
        <v>0</v>
      </c>
      <c r="AN134" s="200">
        <f t="shared" si="7"/>
        <v>0</v>
      </c>
      <c r="AO134" s="284" t="e">
        <f>SUM(AO118:AO133)</f>
        <v>#REF!</v>
      </c>
      <c r="AP134" s="114"/>
      <c r="AQ134" s="275"/>
      <c r="AR134" s="27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row>
    <row r="135" spans="1:67" ht="45" customHeight="1" x14ac:dyDescent="0.25">
      <c r="A135" s="260" t="s">
        <v>69</v>
      </c>
      <c r="B135" s="254" t="s">
        <v>153</v>
      </c>
      <c r="C135" s="254" t="s">
        <v>154</v>
      </c>
      <c r="D135" s="254" t="s">
        <v>72</v>
      </c>
      <c r="E135" s="254" t="s">
        <v>73</v>
      </c>
      <c r="F135" s="141"/>
      <c r="G135" s="141"/>
      <c r="H135" s="141"/>
      <c r="I135" s="141"/>
      <c r="J135" s="49" t="s">
        <v>155</v>
      </c>
      <c r="K135" s="38">
        <v>93151606</v>
      </c>
      <c r="L135" s="286" t="s">
        <v>156</v>
      </c>
      <c r="M135" s="287"/>
      <c r="N135" s="287"/>
      <c r="O135" s="287"/>
      <c r="P135" s="287" t="s">
        <v>75</v>
      </c>
      <c r="Q135" s="288">
        <v>47430000</v>
      </c>
      <c r="R135" s="288">
        <v>47430000</v>
      </c>
      <c r="S135" s="289" t="s">
        <v>84</v>
      </c>
      <c r="T135" s="239" t="s">
        <v>77</v>
      </c>
      <c r="U135" s="239" t="s">
        <v>101</v>
      </c>
      <c r="V135" s="239"/>
      <c r="W135" s="246"/>
      <c r="X135" s="290"/>
      <c r="Y135" s="239"/>
      <c r="Z135" s="239"/>
      <c r="AA135" s="239"/>
      <c r="AB135" s="291"/>
      <c r="AC135" s="80">
        <v>118</v>
      </c>
      <c r="AD135" s="80"/>
      <c r="AE135" s="80"/>
      <c r="AF135" s="80"/>
      <c r="AG135" s="80"/>
      <c r="AH135" s="80"/>
      <c r="AI135" s="80"/>
      <c r="AJ135" s="80"/>
      <c r="AK135" s="80"/>
      <c r="AL135" s="80"/>
      <c r="AM135" s="80"/>
      <c r="AN135" s="80"/>
      <c r="AO135" s="292">
        <f>SUM(AC134:AN134)</f>
        <v>974580000</v>
      </c>
      <c r="AP135" s="114">
        <f>+AP137/4</f>
        <v>11857500</v>
      </c>
      <c r="AQ135" s="285"/>
      <c r="AR135" s="285"/>
      <c r="AS135" s="259"/>
      <c r="AT135" s="259"/>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row>
    <row r="136" spans="1:67" ht="69" customHeight="1" x14ac:dyDescent="0.25">
      <c r="A136" s="202" t="s">
        <v>69</v>
      </c>
      <c r="B136" s="254" t="s">
        <v>153</v>
      </c>
      <c r="C136" s="254" t="s">
        <v>154</v>
      </c>
      <c r="D136" s="254" t="s">
        <v>72</v>
      </c>
      <c r="E136" s="254" t="s">
        <v>73</v>
      </c>
      <c r="F136" s="141"/>
      <c r="G136" s="141"/>
      <c r="H136" s="141"/>
      <c r="I136" s="141"/>
      <c r="J136" s="293"/>
      <c r="K136" s="141"/>
      <c r="L136" s="286" t="s">
        <v>157</v>
      </c>
      <c r="M136" s="287" t="s">
        <v>105</v>
      </c>
      <c r="N136" s="287" t="s">
        <v>131</v>
      </c>
      <c r="O136" s="287" t="s">
        <v>74</v>
      </c>
      <c r="P136" s="287" t="s">
        <v>75</v>
      </c>
      <c r="Q136" s="288">
        <v>4000000</v>
      </c>
      <c r="R136" s="288">
        <v>4000000</v>
      </c>
      <c r="S136" s="289" t="s">
        <v>84</v>
      </c>
      <c r="T136" s="239" t="s">
        <v>77</v>
      </c>
      <c r="U136" s="239" t="s">
        <v>101</v>
      </c>
      <c r="V136" s="239"/>
      <c r="W136" s="246"/>
      <c r="X136" s="290"/>
      <c r="Y136" s="239"/>
      <c r="Z136" s="239"/>
      <c r="AA136" s="239"/>
      <c r="AB136" s="291"/>
      <c r="AC136" s="294"/>
      <c r="AD136" s="294">
        <v>4000000</v>
      </c>
      <c r="AE136" s="294"/>
      <c r="AF136" s="294"/>
      <c r="AG136" s="294"/>
      <c r="AH136" s="294"/>
      <c r="AI136" s="294"/>
      <c r="AJ136" s="294"/>
      <c r="AK136" s="294"/>
      <c r="AL136" s="294"/>
      <c r="AM136" s="294"/>
      <c r="AN136" s="294"/>
      <c r="AO136" s="292"/>
      <c r="AP136" s="114"/>
      <c r="AQ136" s="285"/>
      <c r="AR136" s="285"/>
      <c r="AS136" s="259"/>
      <c r="AT136" s="259"/>
      <c r="AU136" s="259"/>
      <c r="AV136" s="259"/>
      <c r="AW136" s="259"/>
      <c r="AX136" s="259"/>
      <c r="AY136" s="259"/>
      <c r="AZ136" s="259"/>
      <c r="BA136" s="259"/>
      <c r="BB136" s="259"/>
      <c r="BC136" s="259"/>
      <c r="BD136" s="259"/>
      <c r="BE136" s="259"/>
      <c r="BF136" s="259"/>
      <c r="BG136" s="259"/>
      <c r="BH136" s="259"/>
      <c r="BI136" s="259"/>
      <c r="BJ136" s="259"/>
      <c r="BK136" s="259"/>
      <c r="BL136" s="259"/>
      <c r="BM136" s="259"/>
      <c r="BN136" s="259"/>
      <c r="BO136" s="259"/>
    </row>
    <row r="137" spans="1:67" ht="45" customHeight="1" x14ac:dyDescent="0.25">
      <c r="A137" s="202" t="s">
        <v>69</v>
      </c>
      <c r="B137" s="254" t="s">
        <v>153</v>
      </c>
      <c r="C137" s="254" t="s">
        <v>154</v>
      </c>
      <c r="D137" s="254" t="s">
        <v>72</v>
      </c>
      <c r="E137" s="254" t="s">
        <v>73</v>
      </c>
      <c r="F137" s="141"/>
      <c r="G137" s="141"/>
      <c r="H137" s="141"/>
      <c r="I137" s="141"/>
      <c r="J137" s="293"/>
      <c r="K137" s="141"/>
      <c r="L137" s="286" t="s">
        <v>158</v>
      </c>
      <c r="M137" s="287"/>
      <c r="N137" s="287"/>
      <c r="O137" s="287"/>
      <c r="P137" s="287" t="s">
        <v>75</v>
      </c>
      <c r="Q137" s="288">
        <v>1379088</v>
      </c>
      <c r="R137" s="288">
        <v>1379088</v>
      </c>
      <c r="S137" s="289" t="s">
        <v>84</v>
      </c>
      <c r="T137" s="239" t="s">
        <v>77</v>
      </c>
      <c r="U137" s="239" t="s">
        <v>101</v>
      </c>
      <c r="V137" s="239">
        <v>7000080727</v>
      </c>
      <c r="W137" s="246">
        <v>8000085628</v>
      </c>
      <c r="X137" s="290"/>
      <c r="Y137" s="239"/>
      <c r="Z137" s="239"/>
      <c r="AA137" s="239"/>
      <c r="AB137" s="291"/>
      <c r="AC137" s="294">
        <v>1300000</v>
      </c>
      <c r="AD137" s="294">
        <v>1300000</v>
      </c>
      <c r="AE137" s="294">
        <v>1300000</v>
      </c>
      <c r="AF137" s="294">
        <v>1100000</v>
      </c>
      <c r="AG137" s="294"/>
      <c r="AH137" s="294"/>
      <c r="AI137" s="294"/>
      <c r="AJ137" s="294"/>
      <c r="AK137" s="294"/>
      <c r="AL137" s="294"/>
      <c r="AM137" s="294"/>
      <c r="AN137" s="294"/>
      <c r="AO137" s="292"/>
      <c r="AP137" s="114">
        <f>52430000-5000000</f>
        <v>47430000</v>
      </c>
      <c r="AQ137" s="285"/>
      <c r="AR137" s="285"/>
      <c r="AS137" s="259"/>
      <c r="AT137" s="259"/>
      <c r="AU137" s="259"/>
      <c r="AV137" s="259"/>
      <c r="AW137" s="259"/>
      <c r="AX137" s="259"/>
      <c r="AY137" s="259"/>
      <c r="AZ137" s="259"/>
      <c r="BA137" s="259"/>
      <c r="BB137" s="259"/>
      <c r="BC137" s="259"/>
      <c r="BD137" s="259"/>
      <c r="BE137" s="259"/>
      <c r="BF137" s="259"/>
      <c r="BG137" s="259"/>
      <c r="BH137" s="259"/>
      <c r="BI137" s="259"/>
      <c r="BJ137" s="259"/>
      <c r="BK137" s="259"/>
      <c r="BL137" s="259"/>
      <c r="BM137" s="259"/>
      <c r="BN137" s="259"/>
      <c r="BO137" s="259"/>
    </row>
    <row r="138" spans="1:67" s="305" customFormat="1" ht="24.75" customHeight="1" x14ac:dyDescent="0.25">
      <c r="A138" s="300"/>
      <c r="B138" s="295"/>
      <c r="C138" s="296"/>
      <c r="D138" s="296"/>
      <c r="E138" s="296"/>
      <c r="F138" s="297"/>
      <c r="G138" s="297"/>
      <c r="H138" s="297"/>
      <c r="I138" s="297"/>
      <c r="J138" s="298"/>
      <c r="K138" s="299"/>
      <c r="L138" s="300"/>
      <c r="M138" s="300"/>
      <c r="N138" s="297"/>
      <c r="O138" s="297"/>
      <c r="P138" s="124">
        <f>+R138-Q138</f>
        <v>0</v>
      </c>
      <c r="Q138" s="301">
        <f>SUM(Q135:Q137)</f>
        <v>52809088</v>
      </c>
      <c r="R138" s="301">
        <f>SUM(R135:R137)</f>
        <v>52809088</v>
      </c>
      <c r="S138" s="297"/>
      <c r="T138" s="302"/>
      <c r="U138" s="297"/>
      <c r="V138" s="297"/>
      <c r="W138" s="297"/>
      <c r="X138" s="297"/>
      <c r="Y138" s="297"/>
      <c r="Z138" s="297"/>
      <c r="AA138" s="297"/>
      <c r="AB138" s="297"/>
      <c r="AC138" s="303">
        <f t="shared" ref="AC138:AN138" si="8">SUM(AC135:AC135)</f>
        <v>118</v>
      </c>
      <c r="AD138" s="303">
        <f t="shared" si="8"/>
        <v>0</v>
      </c>
      <c r="AE138" s="303">
        <f t="shared" si="8"/>
        <v>0</v>
      </c>
      <c r="AF138" s="303">
        <f t="shared" si="8"/>
        <v>0</v>
      </c>
      <c r="AG138" s="303">
        <f t="shared" si="8"/>
        <v>0</v>
      </c>
      <c r="AH138" s="303">
        <f t="shared" si="8"/>
        <v>0</v>
      </c>
      <c r="AI138" s="303">
        <f t="shared" si="8"/>
        <v>0</v>
      </c>
      <c r="AJ138" s="303">
        <f t="shared" si="8"/>
        <v>0</v>
      </c>
      <c r="AK138" s="303">
        <f t="shared" si="8"/>
        <v>0</v>
      </c>
      <c r="AL138" s="303">
        <f t="shared" si="8"/>
        <v>0</v>
      </c>
      <c r="AM138" s="303">
        <f t="shared" si="8"/>
        <v>0</v>
      </c>
      <c r="AN138" s="303">
        <f t="shared" si="8"/>
        <v>0</v>
      </c>
      <c r="AO138" s="304"/>
      <c r="AP138" s="114"/>
      <c r="AQ138" s="259"/>
      <c r="AR138" s="259"/>
      <c r="AS138" s="259"/>
      <c r="AT138" s="259"/>
      <c r="AU138" s="259"/>
      <c r="AV138" s="259"/>
      <c r="AW138" s="259"/>
      <c r="AX138" s="259"/>
      <c r="AY138" s="259"/>
      <c r="AZ138" s="259"/>
      <c r="BA138" s="259"/>
      <c r="BB138" s="259"/>
      <c r="BC138" s="259"/>
      <c r="BD138" s="259"/>
      <c r="BE138" s="259"/>
      <c r="BF138" s="259"/>
      <c r="BG138" s="259"/>
      <c r="BH138" s="259"/>
      <c r="BI138" s="259"/>
      <c r="BJ138" s="259"/>
      <c r="BK138" s="259"/>
      <c r="BL138" s="259"/>
      <c r="BM138" s="259"/>
      <c r="BN138" s="259"/>
      <c r="BO138" s="259"/>
    </row>
    <row r="139" spans="1:67" s="313" customFormat="1" ht="14.25" customHeight="1" x14ac:dyDescent="0.25">
      <c r="A139" s="311"/>
      <c r="B139" s="306"/>
      <c r="C139" s="307"/>
      <c r="D139" s="307"/>
      <c r="E139" s="307"/>
      <c r="F139" s="308"/>
      <c r="G139" s="308"/>
      <c r="H139" s="308"/>
      <c r="I139" s="308"/>
      <c r="J139" s="309"/>
      <c r="K139" s="310"/>
      <c r="L139" s="311"/>
      <c r="M139" s="311"/>
      <c r="N139" s="308"/>
      <c r="O139" s="308"/>
      <c r="P139" s="138"/>
      <c r="Q139" s="310">
        <f>+O134+P117+Q108</f>
        <v>8309966200</v>
      </c>
      <c r="R139" s="310"/>
      <c r="S139" s="310"/>
      <c r="T139" s="310"/>
      <c r="U139" s="310">
        <f t="shared" ref="U139:AN139" si="9">+U138+U134+U117</f>
        <v>0</v>
      </c>
      <c r="V139" s="310">
        <f t="shared" si="9"/>
        <v>0</v>
      </c>
      <c r="W139" s="310">
        <f t="shared" si="9"/>
        <v>0</v>
      </c>
      <c r="X139" s="310">
        <f t="shared" si="9"/>
        <v>0</v>
      </c>
      <c r="Y139" s="310">
        <f t="shared" si="9"/>
        <v>0</v>
      </c>
      <c r="Z139" s="310">
        <f t="shared" si="9"/>
        <v>0</v>
      </c>
      <c r="AA139" s="310">
        <f t="shared" si="9"/>
        <v>0</v>
      </c>
      <c r="AB139" s="310">
        <f t="shared" si="9"/>
        <v>0</v>
      </c>
      <c r="AC139" s="310">
        <f t="shared" si="9"/>
        <v>1379206</v>
      </c>
      <c r="AD139" s="310">
        <f t="shared" si="9"/>
        <v>387959088</v>
      </c>
      <c r="AE139" s="310">
        <f t="shared" si="9"/>
        <v>112379088</v>
      </c>
      <c r="AF139" s="310">
        <f t="shared" si="9"/>
        <v>4002862736</v>
      </c>
      <c r="AG139" s="310">
        <f t="shared" si="9"/>
        <v>30000000</v>
      </c>
      <c r="AH139" s="310">
        <f t="shared" si="9"/>
        <v>30000000</v>
      </c>
      <c r="AI139" s="310">
        <f t="shared" si="9"/>
        <v>0</v>
      </c>
      <c r="AJ139" s="310">
        <f t="shared" si="9"/>
        <v>440000000</v>
      </c>
      <c r="AK139" s="310">
        <f t="shared" si="9"/>
        <v>0</v>
      </c>
      <c r="AL139" s="310">
        <f t="shared" si="9"/>
        <v>0</v>
      </c>
      <c r="AM139" s="310">
        <f t="shared" si="9"/>
        <v>0</v>
      </c>
      <c r="AN139" s="310">
        <f t="shared" si="9"/>
        <v>0</v>
      </c>
      <c r="AO139" s="312">
        <f>SUM(AC138:AN138)</f>
        <v>118</v>
      </c>
      <c r="AP139" s="114"/>
      <c r="AQ139" s="259"/>
      <c r="AR139" s="259"/>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row>
    <row r="140" spans="1:67" s="313" customFormat="1" ht="16.5" customHeight="1" x14ac:dyDescent="0.25">
      <c r="A140" s="311"/>
      <c r="B140" s="306"/>
      <c r="C140" s="307"/>
      <c r="D140" s="307"/>
      <c r="E140" s="307"/>
      <c r="F140" s="308"/>
      <c r="G140" s="308"/>
      <c r="H140" s="308"/>
      <c r="I140" s="308"/>
      <c r="J140" s="309"/>
      <c r="K140" s="310"/>
      <c r="L140" s="311"/>
      <c r="M140" s="311"/>
      <c r="N140" s="308"/>
      <c r="O140" s="308"/>
      <c r="P140" s="138"/>
      <c r="Q140" s="314"/>
      <c r="R140" s="314"/>
      <c r="S140" s="310"/>
      <c r="T140" s="310"/>
      <c r="U140" s="315"/>
      <c r="V140" s="316"/>
      <c r="W140" s="314"/>
      <c r="X140" s="314"/>
      <c r="Y140" s="316"/>
      <c r="Z140" s="316"/>
      <c r="AA140" s="316"/>
      <c r="AB140" s="315"/>
      <c r="AC140" s="310"/>
      <c r="AD140" s="310"/>
      <c r="AE140" s="310"/>
      <c r="AF140" s="310"/>
      <c r="AG140" s="310"/>
      <c r="AH140" s="310"/>
      <c r="AI140" s="310"/>
      <c r="AJ140" s="310"/>
      <c r="AK140" s="310"/>
      <c r="AL140" s="310"/>
      <c r="AM140" s="310"/>
      <c r="AN140" s="310"/>
      <c r="AO140" s="312"/>
      <c r="AP140" s="114"/>
      <c r="AQ140" s="259"/>
      <c r="AR140" s="259"/>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row>
    <row r="141" spans="1:67" ht="71.25" customHeight="1" x14ac:dyDescent="0.25">
      <c r="A141" s="721" t="s">
        <v>69</v>
      </c>
      <c r="B141" s="254" t="s">
        <v>159</v>
      </c>
      <c r="C141" s="254" t="s">
        <v>160</v>
      </c>
      <c r="D141" s="254" t="s">
        <v>72</v>
      </c>
      <c r="E141" s="254" t="s">
        <v>73</v>
      </c>
      <c r="F141" s="141"/>
      <c r="G141" s="141"/>
      <c r="H141" s="141"/>
      <c r="I141" s="317"/>
      <c r="J141" s="318" t="s">
        <v>161</v>
      </c>
      <c r="K141" s="174" t="s">
        <v>162</v>
      </c>
      <c r="L141" s="319" t="s">
        <v>163</v>
      </c>
      <c r="M141" s="216" t="s">
        <v>164</v>
      </c>
      <c r="N141" s="174" t="s">
        <v>165</v>
      </c>
      <c r="O141" s="48" t="s">
        <v>111</v>
      </c>
      <c r="P141" s="320" t="s">
        <v>75</v>
      </c>
      <c r="Q141" s="321">
        <v>142736310</v>
      </c>
      <c r="R141" s="322">
        <v>1409297152</v>
      </c>
      <c r="S141" s="320" t="s">
        <v>166</v>
      </c>
      <c r="T141" s="320" t="s">
        <v>167</v>
      </c>
      <c r="U141" s="257" t="s">
        <v>101</v>
      </c>
      <c r="V141" s="323"/>
      <c r="W141" s="219"/>
      <c r="X141" s="324"/>
      <c r="Y141" s="172"/>
      <c r="Z141" s="172"/>
      <c r="AA141" s="325"/>
      <c r="AB141" s="326"/>
      <c r="AC141" s="148">
        <v>1861359</v>
      </c>
      <c r="AD141" s="148">
        <v>1861359</v>
      </c>
      <c r="AE141" s="327">
        <v>48351005</v>
      </c>
      <c r="AF141" s="328">
        <v>94840651</v>
      </c>
      <c r="AG141" s="328">
        <v>94840651</v>
      </c>
      <c r="AH141" s="328">
        <v>94840651</v>
      </c>
      <c r="AI141" s="328">
        <v>94840651</v>
      </c>
      <c r="AJ141" s="328">
        <v>94840651</v>
      </c>
      <c r="AK141" s="328">
        <v>94840651</v>
      </c>
      <c r="AL141" s="329">
        <v>37305679</v>
      </c>
      <c r="AM141" s="330"/>
      <c r="AN141" s="330"/>
      <c r="AO141" s="331">
        <f>SUM(AC141:AN141)</f>
        <v>658423308</v>
      </c>
      <c r="AP141" s="114"/>
      <c r="AQ141" s="285"/>
      <c r="AR141" s="285"/>
      <c r="AS141" s="259"/>
      <c r="AT141" s="259"/>
      <c r="AU141" s="259"/>
      <c r="AV141" s="259"/>
      <c r="AW141" s="259"/>
      <c r="AX141" s="259"/>
      <c r="AY141" s="259"/>
      <c r="AZ141" s="259"/>
      <c r="BA141" s="259"/>
      <c r="BB141" s="259"/>
      <c r="BC141" s="259"/>
      <c r="BD141" s="259"/>
      <c r="BE141" s="259"/>
      <c r="BF141" s="259"/>
      <c r="BG141" s="259"/>
      <c r="BH141" s="259"/>
      <c r="BI141" s="259"/>
      <c r="BJ141" s="259"/>
      <c r="BK141" s="259"/>
      <c r="BL141" s="259"/>
      <c r="BM141" s="259"/>
      <c r="BN141" s="259"/>
      <c r="BO141" s="259"/>
    </row>
    <row r="142" spans="1:67" s="47" customFormat="1" ht="71.25" customHeight="1" x14ac:dyDescent="0.25">
      <c r="A142" s="202" t="s">
        <v>69</v>
      </c>
      <c r="B142" s="254" t="s">
        <v>159</v>
      </c>
      <c r="C142" s="254" t="s">
        <v>160</v>
      </c>
      <c r="D142" s="254" t="s">
        <v>72</v>
      </c>
      <c r="E142" s="254" t="s">
        <v>73</v>
      </c>
      <c r="F142" s="68"/>
      <c r="G142" s="68"/>
      <c r="H142" s="68"/>
      <c r="I142" s="332"/>
      <c r="J142" s="333"/>
      <c r="K142" s="333"/>
      <c r="L142" s="334" t="s">
        <v>168</v>
      </c>
      <c r="M142" s="335" t="s">
        <v>105</v>
      </c>
      <c r="N142" s="333" t="s">
        <v>118</v>
      </c>
      <c r="O142" s="336" t="s">
        <v>111</v>
      </c>
      <c r="P142" s="337" t="s">
        <v>75</v>
      </c>
      <c r="Q142" s="338">
        <v>274049033</v>
      </c>
      <c r="R142" s="338">
        <v>274049033</v>
      </c>
      <c r="S142" s="337" t="s">
        <v>76</v>
      </c>
      <c r="T142" s="339" t="s">
        <v>77</v>
      </c>
      <c r="U142" s="340" t="s">
        <v>101</v>
      </c>
      <c r="V142" s="341">
        <v>7000080821</v>
      </c>
      <c r="W142" s="52"/>
      <c r="X142" s="342"/>
      <c r="Y142" s="84"/>
      <c r="Z142" s="84"/>
      <c r="AA142" s="343"/>
      <c r="AB142" s="344"/>
      <c r="AC142" s="80">
        <v>68512258</v>
      </c>
      <c r="AD142" s="80">
        <v>68512258</v>
      </c>
      <c r="AE142" s="80">
        <v>68512258</v>
      </c>
      <c r="AF142" s="80">
        <v>68512259</v>
      </c>
      <c r="AG142" s="328">
        <v>0</v>
      </c>
      <c r="AH142" s="345">
        <v>0</v>
      </c>
      <c r="AI142" s="328">
        <v>0</v>
      </c>
      <c r="AJ142" s="328">
        <v>0</v>
      </c>
      <c r="AK142" s="328">
        <v>0</v>
      </c>
      <c r="AL142" s="329"/>
      <c r="AM142" s="328">
        <v>0</v>
      </c>
      <c r="AN142" s="328">
        <v>0</v>
      </c>
      <c r="AO142" s="331">
        <f>SUM(AC142:AN142)</f>
        <v>274049033</v>
      </c>
      <c r="AP142" s="46"/>
      <c r="AQ142" s="346"/>
      <c r="AR142" s="347"/>
      <c r="AT142" s="46"/>
    </row>
    <row r="143" spans="1:67" s="47" customFormat="1" ht="71.25" customHeight="1" x14ac:dyDescent="0.25">
      <c r="A143" s="202" t="s">
        <v>69</v>
      </c>
      <c r="B143" s="254" t="s">
        <v>159</v>
      </c>
      <c r="C143" s="254" t="s">
        <v>160</v>
      </c>
      <c r="D143" s="254" t="s">
        <v>72</v>
      </c>
      <c r="E143" s="254" t="s">
        <v>73</v>
      </c>
      <c r="F143" s="68"/>
      <c r="G143" s="68"/>
      <c r="H143" s="68"/>
      <c r="I143" s="332"/>
      <c r="J143" s="348"/>
      <c r="K143" s="333"/>
      <c r="L143" s="334" t="s">
        <v>169</v>
      </c>
      <c r="M143" s="335" t="s">
        <v>105</v>
      </c>
      <c r="N143" s="333" t="s">
        <v>94</v>
      </c>
      <c r="O143" s="336" t="s">
        <v>111</v>
      </c>
      <c r="P143" s="337" t="s">
        <v>75</v>
      </c>
      <c r="Q143" s="338">
        <v>701425839</v>
      </c>
      <c r="R143" s="338">
        <v>701425839</v>
      </c>
      <c r="S143" s="337" t="s">
        <v>76</v>
      </c>
      <c r="T143" s="339" t="s">
        <v>77</v>
      </c>
      <c r="U143" s="340" t="s">
        <v>101</v>
      </c>
      <c r="V143" s="341">
        <v>7000080822</v>
      </c>
      <c r="W143" s="52"/>
      <c r="X143" s="342"/>
      <c r="Y143" s="84"/>
      <c r="Z143" s="84"/>
      <c r="AA143" s="343"/>
      <c r="AB143" s="344"/>
      <c r="AC143" s="349"/>
      <c r="AD143" s="350">
        <v>701825439</v>
      </c>
      <c r="AE143" s="88"/>
      <c r="AF143" s="328"/>
      <c r="AG143" s="328"/>
      <c r="AH143" s="345"/>
      <c r="AI143" s="328"/>
      <c r="AJ143" s="328"/>
      <c r="AK143" s="328"/>
      <c r="AL143" s="329"/>
      <c r="AM143" s="328"/>
      <c r="AN143" s="328"/>
      <c r="AO143" s="331">
        <f>SUM(AC143:AN143)</f>
        <v>701825439</v>
      </c>
      <c r="AP143" s="46"/>
      <c r="AQ143" s="346"/>
      <c r="AR143" s="347"/>
      <c r="AT143" s="46"/>
    </row>
    <row r="144" spans="1:67" s="47" customFormat="1" ht="71.25" customHeight="1" x14ac:dyDescent="0.25">
      <c r="A144" s="202" t="s">
        <v>69</v>
      </c>
      <c r="B144" s="254" t="s">
        <v>159</v>
      </c>
      <c r="C144" s="254" t="s">
        <v>160</v>
      </c>
      <c r="D144" s="254" t="s">
        <v>72</v>
      </c>
      <c r="E144" s="254" t="s">
        <v>73</v>
      </c>
      <c r="F144" s="68"/>
      <c r="G144" s="68"/>
      <c r="H144" s="68"/>
      <c r="I144" s="332"/>
      <c r="J144" s="318" t="s">
        <v>161</v>
      </c>
      <c r="K144" s="174" t="s">
        <v>162</v>
      </c>
      <c r="L144" s="319" t="s">
        <v>170</v>
      </c>
      <c r="M144" s="351" t="s">
        <v>105</v>
      </c>
      <c r="N144" s="48" t="s">
        <v>118</v>
      </c>
      <c r="O144" s="352" t="s">
        <v>111</v>
      </c>
      <c r="P144" s="353" t="s">
        <v>75</v>
      </c>
      <c r="Q144" s="63">
        <v>18600000</v>
      </c>
      <c r="R144" s="63">
        <v>18600000</v>
      </c>
      <c r="S144" s="175" t="s">
        <v>76</v>
      </c>
      <c r="T144" s="175" t="s">
        <v>77</v>
      </c>
      <c r="U144" s="165" t="s">
        <v>101</v>
      </c>
      <c r="V144" s="341">
        <v>7000080812</v>
      </c>
      <c r="W144" s="52"/>
      <c r="X144" s="342"/>
      <c r="Y144" s="84"/>
      <c r="Z144" s="84"/>
      <c r="AA144" s="343"/>
      <c r="AB144" s="344"/>
      <c r="AC144" s="349">
        <v>4650000</v>
      </c>
      <c r="AD144" s="349">
        <v>4650000</v>
      </c>
      <c r="AE144" s="349">
        <v>4650000</v>
      </c>
      <c r="AF144" s="349">
        <v>4650000</v>
      </c>
      <c r="AG144" s="328"/>
      <c r="AH144" s="345"/>
      <c r="AI144" s="328"/>
      <c r="AJ144" s="328"/>
      <c r="AK144" s="328"/>
      <c r="AL144" s="329"/>
      <c r="AM144" s="328"/>
      <c r="AN144" s="328"/>
      <c r="AO144" s="331">
        <f>SUM(AC144:AN144)</f>
        <v>18600000</v>
      </c>
      <c r="AP144" s="46"/>
      <c r="AQ144" s="346"/>
      <c r="AR144" s="347"/>
      <c r="AT144" s="46"/>
    </row>
    <row r="145" spans="1:44" ht="99.75" customHeight="1" x14ac:dyDescent="0.25">
      <c r="A145" s="150" t="s">
        <v>69</v>
      </c>
      <c r="B145" s="354" t="s">
        <v>159</v>
      </c>
      <c r="C145" s="354" t="s">
        <v>160</v>
      </c>
      <c r="D145" s="254" t="s">
        <v>72</v>
      </c>
      <c r="E145" s="254" t="s">
        <v>73</v>
      </c>
      <c r="F145" s="141"/>
      <c r="G145" s="141"/>
      <c r="H145" s="141"/>
      <c r="I145" s="317"/>
      <c r="J145" s="175" t="s">
        <v>171</v>
      </c>
      <c r="K145" s="175">
        <v>72101516</v>
      </c>
      <c r="L145" s="355" t="s">
        <v>172</v>
      </c>
      <c r="M145" s="235" t="s">
        <v>105</v>
      </c>
      <c r="N145" s="175" t="s">
        <v>131</v>
      </c>
      <c r="O145" s="175" t="s">
        <v>173</v>
      </c>
      <c r="P145" s="175" t="s">
        <v>75</v>
      </c>
      <c r="Q145" s="356">
        <v>15000000</v>
      </c>
      <c r="R145" s="357">
        <v>15000000</v>
      </c>
      <c r="S145" s="175" t="s">
        <v>84</v>
      </c>
      <c r="T145" s="175" t="s">
        <v>77</v>
      </c>
      <c r="U145" s="165" t="s">
        <v>101</v>
      </c>
      <c r="V145" s="358">
        <v>7000080342</v>
      </c>
      <c r="W145" s="359"/>
      <c r="X145" s="359"/>
      <c r="Y145" s="359"/>
      <c r="Z145" s="359"/>
      <c r="AA145" s="180"/>
      <c r="AB145" s="360"/>
      <c r="AC145" s="361"/>
      <c r="AD145" s="362">
        <v>15000000</v>
      </c>
      <c r="AE145" s="361"/>
      <c r="AF145" s="363"/>
      <c r="AG145" s="363"/>
      <c r="AI145" s="363"/>
      <c r="AJ145" s="363"/>
      <c r="AK145" s="364"/>
      <c r="AL145" s="363"/>
      <c r="AM145" s="363"/>
      <c r="AN145" s="363"/>
      <c r="AO145" s="365"/>
      <c r="AP145" s="366"/>
      <c r="AQ145" s="259"/>
      <c r="AR145" s="366"/>
    </row>
    <row r="146" spans="1:44" ht="90" customHeight="1" x14ac:dyDescent="0.25">
      <c r="A146" s="202" t="s">
        <v>69</v>
      </c>
      <c r="B146" s="67" t="s">
        <v>159</v>
      </c>
      <c r="C146" s="67" t="s">
        <v>160</v>
      </c>
      <c r="D146" s="367" t="s">
        <v>72</v>
      </c>
      <c r="E146" s="254" t="s">
        <v>73</v>
      </c>
      <c r="F146" s="141"/>
      <c r="G146" s="141"/>
      <c r="H146" s="141"/>
      <c r="I146" s="141"/>
      <c r="J146" s="48" t="s">
        <v>174</v>
      </c>
      <c r="K146" s="48">
        <v>92101501</v>
      </c>
      <c r="L146" s="368" t="s">
        <v>175</v>
      </c>
      <c r="M146" s="36" t="s">
        <v>130</v>
      </c>
      <c r="N146" s="48" t="s">
        <v>176</v>
      </c>
      <c r="O146" s="48" t="s">
        <v>177</v>
      </c>
      <c r="P146" s="48" t="s">
        <v>75</v>
      </c>
      <c r="Q146" s="369">
        <v>308599416</v>
      </c>
      <c r="R146" s="370">
        <v>2411763642</v>
      </c>
      <c r="S146" s="174" t="s">
        <v>76</v>
      </c>
      <c r="T146" s="154" t="s">
        <v>77</v>
      </c>
      <c r="U146" s="165" t="s">
        <v>101</v>
      </c>
      <c r="V146" s="371">
        <v>7000080351</v>
      </c>
      <c r="W146" s="372"/>
      <c r="X146" s="325"/>
      <c r="Y146" s="373"/>
      <c r="Z146" s="325"/>
      <c r="AA146" s="325"/>
      <c r="AB146" s="374"/>
      <c r="AC146" s="73"/>
      <c r="AD146" s="73"/>
      <c r="AE146" s="73"/>
      <c r="AF146" s="329"/>
      <c r="AG146" s="329"/>
      <c r="AH146" s="329"/>
      <c r="AI146" s="329"/>
      <c r="AJ146" s="329"/>
      <c r="AK146" s="329"/>
      <c r="AL146" s="329"/>
      <c r="AM146" s="329">
        <v>177217101</v>
      </c>
      <c r="AN146" s="329">
        <v>131382315</v>
      </c>
      <c r="AO146" s="375">
        <f>SUM(AC146:AN146)</f>
        <v>308599416</v>
      </c>
      <c r="AP146" s="366"/>
      <c r="AQ146" s="259"/>
      <c r="AR146" s="366"/>
    </row>
    <row r="147" spans="1:44" ht="90" customHeight="1" x14ac:dyDescent="0.25">
      <c r="A147" s="202" t="s">
        <v>69</v>
      </c>
      <c r="B147" s="67" t="s">
        <v>159</v>
      </c>
      <c r="C147" s="67" t="s">
        <v>160</v>
      </c>
      <c r="D147" s="367" t="s">
        <v>72</v>
      </c>
      <c r="E147" s="254" t="s">
        <v>73</v>
      </c>
      <c r="F147" s="141"/>
      <c r="G147" s="141"/>
      <c r="H147" s="141"/>
      <c r="I147" s="141"/>
      <c r="J147" s="48" t="s">
        <v>174</v>
      </c>
      <c r="K147" s="48">
        <v>92101501</v>
      </c>
      <c r="L147" s="368" t="s">
        <v>178</v>
      </c>
      <c r="M147" s="36" t="s">
        <v>105</v>
      </c>
      <c r="N147" s="48" t="s">
        <v>179</v>
      </c>
      <c r="O147" s="48" t="s">
        <v>74</v>
      </c>
      <c r="P147" s="48" t="s">
        <v>75</v>
      </c>
      <c r="Q147" s="369">
        <v>96663873</v>
      </c>
      <c r="R147" s="369">
        <v>96663873</v>
      </c>
      <c r="S147" s="174" t="s">
        <v>76</v>
      </c>
      <c r="T147" s="154" t="s">
        <v>77</v>
      </c>
      <c r="U147" s="165" t="s">
        <v>101</v>
      </c>
      <c r="V147" s="371">
        <v>7000080881</v>
      </c>
      <c r="W147" s="372"/>
      <c r="X147" s="325"/>
      <c r="Y147" s="373"/>
      <c r="Z147" s="325"/>
      <c r="AA147" s="325"/>
      <c r="AB147" s="374"/>
      <c r="AC147" s="73">
        <v>9666387</v>
      </c>
      <c r="AD147" s="73">
        <v>9666387</v>
      </c>
      <c r="AE147" s="73">
        <v>9666387</v>
      </c>
      <c r="AF147" s="73">
        <v>9666387</v>
      </c>
      <c r="AG147" s="73">
        <v>9666387</v>
      </c>
      <c r="AH147" s="73">
        <v>9666387</v>
      </c>
      <c r="AI147" s="73">
        <v>9666387</v>
      </c>
      <c r="AJ147" s="73">
        <v>9666387</v>
      </c>
      <c r="AK147" s="73">
        <v>9666387</v>
      </c>
      <c r="AL147" s="73">
        <v>9666390</v>
      </c>
      <c r="AM147" s="329"/>
      <c r="AN147" s="329"/>
      <c r="AO147" s="375">
        <f>SUM(AC147:AN147)</f>
        <v>96663873</v>
      </c>
      <c r="AP147" s="366"/>
      <c r="AQ147" s="259"/>
      <c r="AR147" s="366"/>
    </row>
    <row r="148" spans="1:44" s="259" customFormat="1" ht="90" customHeight="1" x14ac:dyDescent="0.25">
      <c r="A148" s="202" t="s">
        <v>69</v>
      </c>
      <c r="B148" s="376" t="s">
        <v>180</v>
      </c>
      <c r="C148" s="376" t="s">
        <v>160</v>
      </c>
      <c r="D148" s="377" t="s">
        <v>72</v>
      </c>
      <c r="E148" s="378" t="s">
        <v>73</v>
      </c>
      <c r="F148" s="379"/>
      <c r="G148" s="379"/>
      <c r="H148" s="379"/>
      <c r="I148" s="379"/>
      <c r="J148" s="333"/>
      <c r="K148" s="333"/>
      <c r="L148" s="380" t="s">
        <v>181</v>
      </c>
      <c r="M148" s="337" t="s">
        <v>105</v>
      </c>
      <c r="N148" s="336" t="s">
        <v>179</v>
      </c>
      <c r="O148" s="336"/>
      <c r="P148" s="337" t="s">
        <v>75</v>
      </c>
      <c r="Q148" s="381">
        <v>1611064550</v>
      </c>
      <c r="R148" s="381">
        <v>1611064550</v>
      </c>
      <c r="S148" s="333"/>
      <c r="T148" s="382"/>
      <c r="U148" s="383" t="s">
        <v>101</v>
      </c>
      <c r="V148" s="371">
        <v>7000080684</v>
      </c>
      <c r="W148" s="372"/>
      <c r="X148" s="325"/>
      <c r="Y148" s="384"/>
      <c r="Z148" s="325"/>
      <c r="AA148" s="325"/>
      <c r="AB148" s="374"/>
      <c r="AC148" s="385">
        <v>161106455</v>
      </c>
      <c r="AD148" s="385">
        <v>161106455</v>
      </c>
      <c r="AE148" s="385">
        <v>161106455</v>
      </c>
      <c r="AF148" s="385">
        <v>161106455</v>
      </c>
      <c r="AG148" s="385">
        <v>161106455</v>
      </c>
      <c r="AH148" s="385">
        <v>161106455</v>
      </c>
      <c r="AI148" s="385">
        <v>161106455</v>
      </c>
      <c r="AJ148" s="385">
        <v>161106455</v>
      </c>
      <c r="AK148" s="385">
        <v>161106455</v>
      </c>
      <c r="AL148" s="385">
        <v>161106455</v>
      </c>
      <c r="AM148" s="386">
        <v>0</v>
      </c>
      <c r="AN148" s="386">
        <v>0</v>
      </c>
      <c r="AO148" s="375">
        <f>SUM(AC148:AN148)</f>
        <v>1611064550</v>
      </c>
      <c r="AP148" s="366"/>
    </row>
    <row r="149" spans="1:44" s="259" customFormat="1" ht="51.75" customHeight="1" x14ac:dyDescent="0.25">
      <c r="A149" s="202" t="s">
        <v>69</v>
      </c>
      <c r="B149" s="376" t="s">
        <v>180</v>
      </c>
      <c r="C149" s="376" t="s">
        <v>160</v>
      </c>
      <c r="D149" s="377" t="s">
        <v>72</v>
      </c>
      <c r="E149" s="378" t="s">
        <v>73</v>
      </c>
      <c r="F149" s="379"/>
      <c r="G149" s="379"/>
      <c r="H149" s="379"/>
      <c r="I149" s="379"/>
      <c r="J149" s="243"/>
      <c r="K149" s="243"/>
      <c r="L149" s="380" t="s">
        <v>134</v>
      </c>
      <c r="M149" s="243" t="s">
        <v>100</v>
      </c>
      <c r="N149" s="387"/>
      <c r="O149" s="388"/>
      <c r="P149" s="243" t="s">
        <v>75</v>
      </c>
      <c r="Q149" s="389">
        <v>1379088</v>
      </c>
      <c r="R149" s="389">
        <v>1379088</v>
      </c>
      <c r="S149" s="390" t="s">
        <v>76</v>
      </c>
      <c r="T149" s="243" t="s">
        <v>77</v>
      </c>
      <c r="U149" s="239" t="s">
        <v>101</v>
      </c>
      <c r="V149" s="180">
        <v>7000080727</v>
      </c>
      <c r="W149" s="391">
        <v>8000085628</v>
      </c>
      <c r="X149" s="392"/>
      <c r="Y149" s="393"/>
      <c r="Z149" s="393"/>
      <c r="AA149" s="180"/>
      <c r="AB149" s="360"/>
      <c r="AC149" s="304">
        <v>1379088</v>
      </c>
      <c r="AD149" s="304">
        <v>1379088</v>
      </c>
      <c r="AE149" s="304">
        <v>1379088</v>
      </c>
      <c r="AF149" s="304">
        <v>862736</v>
      </c>
      <c r="AG149" s="304"/>
      <c r="AH149" s="304"/>
      <c r="AI149" s="304"/>
      <c r="AJ149" s="304"/>
      <c r="AK149" s="304"/>
      <c r="AL149" s="304"/>
      <c r="AM149" s="304"/>
      <c r="AN149" s="304"/>
      <c r="AO149" s="365"/>
      <c r="AP149" s="366"/>
    </row>
    <row r="150" spans="1:44" s="259" customFormat="1" ht="51.75" customHeight="1" x14ac:dyDescent="0.25">
      <c r="A150" s="202" t="s">
        <v>69</v>
      </c>
      <c r="B150" s="376" t="s">
        <v>180</v>
      </c>
      <c r="C150" s="376" t="s">
        <v>160</v>
      </c>
      <c r="D150" s="377" t="s">
        <v>72</v>
      </c>
      <c r="E150" s="378" t="s">
        <v>73</v>
      </c>
      <c r="F150" s="379"/>
      <c r="G150" s="379"/>
      <c r="H150" s="379"/>
      <c r="I150" s="379"/>
      <c r="J150" s="243"/>
      <c r="K150" s="243"/>
      <c r="L150" s="380" t="s">
        <v>182</v>
      </c>
      <c r="M150" s="243" t="s">
        <v>183</v>
      </c>
      <c r="N150" s="387"/>
      <c r="O150" s="388"/>
      <c r="P150" s="243" t="s">
        <v>75</v>
      </c>
      <c r="Q150" s="394">
        <v>1254294</v>
      </c>
      <c r="R150" s="394">
        <v>1254294</v>
      </c>
      <c r="S150" s="390" t="s">
        <v>76</v>
      </c>
      <c r="T150" s="243" t="s">
        <v>77</v>
      </c>
      <c r="U150" s="239" t="s">
        <v>101</v>
      </c>
      <c r="V150" s="395"/>
      <c r="W150" s="391"/>
      <c r="X150" s="396"/>
      <c r="Y150" s="393"/>
      <c r="Z150" s="397"/>
      <c r="AA150" s="180"/>
      <c r="AB150" s="360"/>
      <c r="AC150" s="304"/>
      <c r="AD150" s="304"/>
      <c r="AE150" s="304">
        <v>1254294</v>
      </c>
      <c r="AF150" s="304"/>
      <c r="AG150" s="304"/>
      <c r="AH150" s="304"/>
      <c r="AI150" s="304"/>
      <c r="AJ150" s="304"/>
      <c r="AK150" s="304"/>
      <c r="AL150" s="304"/>
      <c r="AM150" s="304"/>
      <c r="AN150" s="304"/>
      <c r="AO150" s="365"/>
      <c r="AP150" s="366"/>
    </row>
    <row r="151" spans="1:44" ht="72.75" customHeight="1" x14ac:dyDescent="0.25">
      <c r="A151" s="202" t="s">
        <v>69</v>
      </c>
      <c r="B151" s="67" t="s">
        <v>159</v>
      </c>
      <c r="C151" s="67" t="s">
        <v>160</v>
      </c>
      <c r="D151" s="367" t="s">
        <v>72</v>
      </c>
      <c r="E151" s="254" t="s">
        <v>73</v>
      </c>
      <c r="F151" s="141"/>
      <c r="G151" s="141"/>
      <c r="H151" s="141"/>
      <c r="I151" s="141"/>
      <c r="J151" s="48" t="s">
        <v>184</v>
      </c>
      <c r="K151" s="48" t="s">
        <v>185</v>
      </c>
      <c r="L151" s="398" t="s">
        <v>186</v>
      </c>
      <c r="M151" s="235" t="s">
        <v>105</v>
      </c>
      <c r="N151" s="175" t="s">
        <v>176</v>
      </c>
      <c r="O151" s="175" t="s">
        <v>173</v>
      </c>
      <c r="P151" s="175" t="s">
        <v>75</v>
      </c>
      <c r="Q151" s="217">
        <v>73761000</v>
      </c>
      <c r="R151" s="217">
        <v>73761000</v>
      </c>
      <c r="S151" s="175" t="s">
        <v>76</v>
      </c>
      <c r="T151" s="175" t="s">
        <v>77</v>
      </c>
      <c r="U151" s="165" t="s">
        <v>101</v>
      </c>
      <c r="V151" s="399">
        <v>7000080491</v>
      </c>
      <c r="W151" s="400">
        <v>4500026145</v>
      </c>
      <c r="X151" s="208">
        <v>73761000</v>
      </c>
      <c r="Y151" s="401" t="s">
        <v>187</v>
      </c>
      <c r="Z151" s="402" t="s">
        <v>188</v>
      </c>
      <c r="AA151" s="392"/>
      <c r="AB151" s="403"/>
      <c r="AC151" s="148">
        <v>72400000</v>
      </c>
      <c r="AD151" s="148">
        <v>72400000</v>
      </c>
      <c r="AE151" s="148">
        <v>72400000</v>
      </c>
      <c r="AF151" s="148">
        <v>72400000</v>
      </c>
      <c r="AG151" s="148">
        <v>72400000</v>
      </c>
      <c r="AH151" s="148">
        <v>72400000</v>
      </c>
      <c r="AI151" s="148">
        <v>72400000</v>
      </c>
      <c r="AJ151" s="148">
        <v>72400000</v>
      </c>
      <c r="AK151" s="148">
        <v>72400000</v>
      </c>
      <c r="AL151" s="148">
        <v>72400000</v>
      </c>
      <c r="AM151" s="148">
        <v>72400000</v>
      </c>
      <c r="AN151" s="148">
        <v>72400000</v>
      </c>
      <c r="AO151" s="375"/>
      <c r="AP151" s="114"/>
    </row>
    <row r="152" spans="1:44" ht="72.75" customHeight="1" x14ac:dyDescent="0.25">
      <c r="A152" s="202" t="s">
        <v>69</v>
      </c>
      <c r="B152" s="67" t="s">
        <v>159</v>
      </c>
      <c r="C152" s="67" t="s">
        <v>160</v>
      </c>
      <c r="D152" s="367" t="s">
        <v>72</v>
      </c>
      <c r="E152" s="254" t="s">
        <v>73</v>
      </c>
      <c r="F152" s="141"/>
      <c r="G152" s="141"/>
      <c r="H152" s="141"/>
      <c r="I152" s="141"/>
      <c r="J152" s="48" t="s">
        <v>184</v>
      </c>
      <c r="K152" s="48" t="s">
        <v>185</v>
      </c>
      <c r="L152" s="398" t="s">
        <v>186</v>
      </c>
      <c r="M152" s="235" t="s">
        <v>105</v>
      </c>
      <c r="N152" s="175" t="s">
        <v>176</v>
      </c>
      <c r="O152" s="175" t="s">
        <v>177</v>
      </c>
      <c r="P152" s="175" t="s">
        <v>75</v>
      </c>
      <c r="Q152" s="217">
        <v>795039000</v>
      </c>
      <c r="R152" s="217">
        <v>795039000</v>
      </c>
      <c r="S152" s="175" t="s">
        <v>76</v>
      </c>
      <c r="T152" s="175" t="s">
        <v>77</v>
      </c>
      <c r="U152" s="165" t="s">
        <v>101</v>
      </c>
      <c r="V152" s="404"/>
      <c r="W152" s="400"/>
      <c r="X152" s="208"/>
      <c r="Y152" s="401"/>
      <c r="Z152" s="402"/>
      <c r="AA152" s="392"/>
      <c r="AB152" s="403"/>
      <c r="AC152" s="405"/>
      <c r="AD152" s="405"/>
      <c r="AE152" s="405"/>
      <c r="AF152" s="405"/>
      <c r="AG152" s="405"/>
      <c r="AH152" s="405"/>
      <c r="AI152" s="405"/>
      <c r="AJ152" s="405"/>
      <c r="AK152" s="405"/>
      <c r="AL152" s="405"/>
      <c r="AM152" s="405"/>
      <c r="AN152" s="405"/>
      <c r="AO152" s="375"/>
      <c r="AP152" s="114"/>
    </row>
    <row r="153" spans="1:44" s="115" customFormat="1" ht="73.5" customHeight="1" x14ac:dyDescent="0.25">
      <c r="A153" s="202" t="s">
        <v>69</v>
      </c>
      <c r="B153" s="67" t="s">
        <v>159</v>
      </c>
      <c r="C153" s="67" t="s">
        <v>160</v>
      </c>
      <c r="D153" s="367" t="s">
        <v>72</v>
      </c>
      <c r="E153" s="254" t="s">
        <v>73</v>
      </c>
      <c r="F153" s="141"/>
      <c r="G153" s="141"/>
      <c r="H153" s="141"/>
      <c r="I153" s="141"/>
      <c r="J153" s="48" t="s">
        <v>189</v>
      </c>
      <c r="K153" s="48" t="s">
        <v>190</v>
      </c>
      <c r="L153" s="406" t="s">
        <v>191</v>
      </c>
      <c r="M153" s="235" t="s">
        <v>164</v>
      </c>
      <c r="N153" s="178" t="s">
        <v>192</v>
      </c>
      <c r="O153" s="175" t="s">
        <v>173</v>
      </c>
      <c r="P153" s="175" t="s">
        <v>75</v>
      </c>
      <c r="Q153" s="217">
        <v>48000001</v>
      </c>
      <c r="R153" s="217">
        <v>48000001</v>
      </c>
      <c r="S153" s="175" t="s">
        <v>76</v>
      </c>
      <c r="T153" s="175" t="s">
        <v>77</v>
      </c>
      <c r="U153" s="165" t="s">
        <v>79</v>
      </c>
      <c r="V153" s="371">
        <v>7000079955</v>
      </c>
      <c r="W153" s="400"/>
      <c r="X153" s="407"/>
      <c r="Y153" s="408"/>
      <c r="Z153" s="402"/>
      <c r="AA153" s="392"/>
      <c r="AB153" s="403"/>
      <c r="AC153" s="405"/>
      <c r="AD153" s="405">
        <v>48000001</v>
      </c>
      <c r="AE153" s="405"/>
      <c r="AF153" s="405"/>
      <c r="AG153" s="405"/>
      <c r="AH153" s="405"/>
      <c r="AI153" s="405"/>
      <c r="AJ153" s="405"/>
      <c r="AK153" s="405"/>
      <c r="AL153" s="405"/>
      <c r="AM153" s="405"/>
      <c r="AN153" s="405"/>
      <c r="AO153" s="375"/>
      <c r="AP153" s="114"/>
      <c r="AQ153"/>
      <c r="AR153"/>
    </row>
    <row r="154" spans="1:44" s="305" customFormat="1" ht="24" customHeight="1" x14ac:dyDescent="0.25">
      <c r="A154" s="812"/>
      <c r="B154" s="409"/>
      <c r="C154" s="409"/>
      <c r="D154" s="409"/>
      <c r="E154" s="409"/>
      <c r="F154" s="410"/>
      <c r="G154" s="410"/>
      <c r="H154" s="410"/>
      <c r="I154" s="410"/>
      <c r="J154" s="411"/>
      <c r="K154" s="411"/>
      <c r="L154" s="412"/>
      <c r="M154" s="413"/>
      <c r="N154" s="411"/>
      <c r="O154" s="411"/>
      <c r="P154" s="414">
        <f>+Q154-Q155</f>
        <v>633382</v>
      </c>
      <c r="Q154" s="415">
        <f>SUM(Q141:Q153)</f>
        <v>4087572404</v>
      </c>
      <c r="R154" s="416"/>
      <c r="S154" s="414"/>
      <c r="T154" s="411" t="s">
        <v>193</v>
      </c>
      <c r="U154" s="417" t="s">
        <v>194</v>
      </c>
      <c r="V154" s="418"/>
      <c r="W154" s="419"/>
      <c r="X154" s="420"/>
      <c r="Y154" s="421"/>
      <c r="Z154" s="422"/>
      <c r="AA154" s="423"/>
      <c r="AB154" s="424"/>
      <c r="AC154" s="425">
        <f>+SUM(AC141:AC153)</f>
        <v>319575547</v>
      </c>
      <c r="AD154" s="425">
        <f t="shared" ref="AD154:AN154" si="10">+SUM(AD141:AD153)</f>
        <v>1084400987</v>
      </c>
      <c r="AE154" s="425">
        <f t="shared" si="10"/>
        <v>367319487</v>
      </c>
      <c r="AF154" s="425">
        <f t="shared" si="10"/>
        <v>412038488</v>
      </c>
      <c r="AG154" s="425">
        <f t="shared" si="10"/>
        <v>338013493</v>
      </c>
      <c r="AH154" s="425">
        <f t="shared" si="10"/>
        <v>338013493</v>
      </c>
      <c r="AI154" s="425">
        <f t="shared" si="10"/>
        <v>338013493</v>
      </c>
      <c r="AJ154" s="425">
        <f t="shared" si="10"/>
        <v>338013493</v>
      </c>
      <c r="AK154" s="425">
        <f t="shared" si="10"/>
        <v>338013493</v>
      </c>
      <c r="AL154" s="425">
        <f t="shared" si="10"/>
        <v>280478524</v>
      </c>
      <c r="AM154" s="425">
        <f t="shared" si="10"/>
        <v>249617101</v>
      </c>
      <c r="AN154" s="425">
        <f t="shared" si="10"/>
        <v>203782315</v>
      </c>
      <c r="AO154" s="426"/>
      <c r="AP154" s="427"/>
    </row>
    <row r="155" spans="1:44" s="441" customFormat="1" x14ac:dyDescent="0.25">
      <c r="A155" s="434"/>
      <c r="B155" s="428"/>
      <c r="C155" s="429"/>
      <c r="D155" s="429"/>
      <c r="E155" s="429"/>
      <c r="F155" s="430"/>
      <c r="G155" s="430"/>
      <c r="H155" s="430"/>
      <c r="I155" s="430"/>
      <c r="J155" s="431"/>
      <c r="K155" s="432"/>
      <c r="L155" s="433"/>
      <c r="M155" s="434"/>
      <c r="N155" s="430"/>
      <c r="O155" s="430"/>
      <c r="P155" s="435"/>
      <c r="Q155" s="436">
        <f>1500000000+2586939022</f>
        <v>4086939022</v>
      </c>
      <c r="R155" s="436"/>
      <c r="S155" s="437"/>
      <c r="T155" s="430"/>
      <c r="U155" s="430"/>
      <c r="V155" s="430"/>
      <c r="W155" s="430"/>
      <c r="X155" s="430"/>
      <c r="Y155" s="430"/>
      <c r="Z155" s="430"/>
      <c r="AA155" s="430"/>
      <c r="AB155" s="430"/>
      <c r="AC155" s="438"/>
      <c r="AD155" s="438"/>
      <c r="AE155" s="438"/>
      <c r="AF155" s="438"/>
      <c r="AG155" s="438"/>
      <c r="AH155" s="438"/>
      <c r="AI155" s="438"/>
      <c r="AJ155" s="438"/>
      <c r="AK155" s="438"/>
      <c r="AL155" s="438"/>
      <c r="AM155" s="438"/>
      <c r="AN155" s="438"/>
      <c r="AO155" s="439"/>
      <c r="AP155" s="440">
        <f>+AO155-Q154</f>
        <v>-4087572404</v>
      </c>
      <c r="AQ155" s="440"/>
      <c r="AR155" s="115"/>
    </row>
    <row r="156" spans="1:44" ht="80.25" customHeight="1" x14ac:dyDescent="0.25">
      <c r="A156" s="202" t="s">
        <v>69</v>
      </c>
      <c r="B156" s="254" t="s">
        <v>195</v>
      </c>
      <c r="C156" s="254" t="s">
        <v>196</v>
      </c>
      <c r="D156" s="254" t="s">
        <v>72</v>
      </c>
      <c r="E156" s="254" t="s">
        <v>73</v>
      </c>
      <c r="F156" s="141"/>
      <c r="G156" s="141"/>
      <c r="H156" s="141"/>
      <c r="I156" s="141"/>
      <c r="J156" s="442" t="s">
        <v>197</v>
      </c>
      <c r="K156" s="443" t="s">
        <v>198</v>
      </c>
      <c r="L156" s="444" t="s">
        <v>199</v>
      </c>
      <c r="M156" s="445" t="s">
        <v>130</v>
      </c>
      <c r="N156" s="443" t="s">
        <v>106</v>
      </c>
      <c r="O156" s="443" t="s">
        <v>200</v>
      </c>
      <c r="P156" s="443" t="s">
        <v>75</v>
      </c>
      <c r="Q156" s="446">
        <v>331200000</v>
      </c>
      <c r="R156" s="446">
        <v>331200000</v>
      </c>
      <c r="S156" s="443" t="s">
        <v>76</v>
      </c>
      <c r="T156" s="443" t="s">
        <v>77</v>
      </c>
      <c r="U156" s="206" t="s">
        <v>126</v>
      </c>
      <c r="V156" s="358">
        <v>7000080155</v>
      </c>
      <c r="W156" s="180"/>
      <c r="X156" s="392"/>
      <c r="Y156" s="180"/>
      <c r="Z156" s="180"/>
      <c r="AA156" s="180"/>
      <c r="AB156" s="180"/>
      <c r="AC156" s="363"/>
      <c r="AD156" s="363"/>
      <c r="AE156" s="359"/>
      <c r="AF156" s="363"/>
      <c r="AG156" s="447"/>
      <c r="AH156" s="448"/>
      <c r="AJ156" s="148"/>
      <c r="AK156" s="446">
        <v>331200000</v>
      </c>
      <c r="AL156" s="363"/>
      <c r="AM156" s="449"/>
      <c r="AN156" s="363"/>
      <c r="AO156" s="450"/>
      <c r="AP156" s="114">
        <f>+AO156-Q155</f>
        <v>-4086939022</v>
      </c>
      <c r="AQ156" s="189"/>
      <c r="AR156" s="189"/>
    </row>
    <row r="157" spans="1:44" ht="80.25" customHeight="1" x14ac:dyDescent="0.25">
      <c r="A157" s="202" t="s">
        <v>69</v>
      </c>
      <c r="B157" s="254" t="s">
        <v>195</v>
      </c>
      <c r="C157" s="254" t="s">
        <v>196</v>
      </c>
      <c r="D157" s="254" t="s">
        <v>72</v>
      </c>
      <c r="E157" s="254" t="s">
        <v>73</v>
      </c>
      <c r="F157" s="141"/>
      <c r="G157" s="141"/>
      <c r="H157" s="141"/>
      <c r="I157" s="141"/>
      <c r="J157" s="442" t="s">
        <v>197</v>
      </c>
      <c r="K157" s="443" t="s">
        <v>198</v>
      </c>
      <c r="L157" s="444" t="s">
        <v>199</v>
      </c>
      <c r="M157" s="445" t="s">
        <v>105</v>
      </c>
      <c r="N157" s="443" t="s">
        <v>131</v>
      </c>
      <c r="O157" s="443" t="s">
        <v>201</v>
      </c>
      <c r="P157" s="443" t="s">
        <v>75</v>
      </c>
      <c r="Q157" s="446">
        <v>68800000</v>
      </c>
      <c r="R157" s="446">
        <v>68800000</v>
      </c>
      <c r="S157" s="443" t="s">
        <v>76</v>
      </c>
      <c r="T157" s="443" t="s">
        <v>77</v>
      </c>
      <c r="U157" s="206" t="s">
        <v>126</v>
      </c>
      <c r="V157" s="358">
        <v>7000080173</v>
      </c>
      <c r="W157" s="180">
        <v>4500026176</v>
      </c>
      <c r="X157" s="392">
        <v>68688000</v>
      </c>
      <c r="Y157" s="180" t="s">
        <v>202</v>
      </c>
      <c r="Z157" s="180" t="s">
        <v>203</v>
      </c>
      <c r="AA157" s="180"/>
      <c r="AB157" s="391"/>
      <c r="AC157" s="363"/>
      <c r="AD157" s="148">
        <v>68800000</v>
      </c>
      <c r="AF157" s="363"/>
      <c r="AG157" s="447"/>
      <c r="AH157" s="359"/>
      <c r="AI157" s="359"/>
      <c r="AJ157" s="148"/>
      <c r="AK157" s="363"/>
      <c r="AL157" s="363"/>
      <c r="AM157" s="449"/>
      <c r="AN157" s="363"/>
      <c r="AO157" s="450"/>
      <c r="AP157" s="114"/>
      <c r="AQ157" s="189"/>
      <c r="AR157" s="189"/>
    </row>
    <row r="158" spans="1:44" ht="117.75" customHeight="1" x14ac:dyDescent="0.25">
      <c r="A158" s="202" t="s">
        <v>69</v>
      </c>
      <c r="B158" s="254" t="s">
        <v>195</v>
      </c>
      <c r="C158" s="254" t="s">
        <v>196</v>
      </c>
      <c r="D158" s="254" t="s">
        <v>72</v>
      </c>
      <c r="E158" s="254" t="s">
        <v>73</v>
      </c>
      <c r="F158" s="141"/>
      <c r="G158" s="141"/>
      <c r="H158" s="141"/>
      <c r="I158" s="141"/>
      <c r="J158" s="442" t="s">
        <v>204</v>
      </c>
      <c r="K158" s="443">
        <v>81112200</v>
      </c>
      <c r="L158" s="451" t="s">
        <v>205</v>
      </c>
      <c r="M158" s="445" t="s">
        <v>96</v>
      </c>
      <c r="N158" s="443">
        <v>1</v>
      </c>
      <c r="O158" s="180" t="s">
        <v>139</v>
      </c>
      <c r="P158" s="180" t="s">
        <v>75</v>
      </c>
      <c r="Q158" s="446">
        <v>35000000</v>
      </c>
      <c r="R158" s="452">
        <v>35000000</v>
      </c>
      <c r="S158" s="443" t="s">
        <v>76</v>
      </c>
      <c r="T158" s="443" t="s">
        <v>77</v>
      </c>
      <c r="U158" s="206" t="s">
        <v>206</v>
      </c>
      <c r="V158" s="358">
        <v>7000080718</v>
      </c>
      <c r="W158" s="391"/>
      <c r="X158" s="392"/>
      <c r="Y158" s="180"/>
      <c r="Z158" s="180"/>
      <c r="AA158" s="180"/>
      <c r="AB158" s="391"/>
      <c r="AC158" s="363"/>
      <c r="AD158" s="363"/>
      <c r="AE158" s="72"/>
      <c r="AF158" s="72">
        <v>35000000</v>
      </c>
      <c r="AG158" s="80"/>
      <c r="AI158" s="453"/>
      <c r="AJ158" s="148"/>
      <c r="AK158" s="363"/>
      <c r="AL158" s="363"/>
      <c r="AM158" s="148"/>
      <c r="AN158" s="363"/>
      <c r="AO158" s="454"/>
      <c r="AP158" s="114"/>
    </row>
    <row r="159" spans="1:44" ht="125.25" customHeight="1" x14ac:dyDescent="0.25">
      <c r="A159" s="202" t="s">
        <v>69</v>
      </c>
      <c r="B159" s="254" t="s">
        <v>195</v>
      </c>
      <c r="C159" s="254" t="s">
        <v>196</v>
      </c>
      <c r="D159" s="254" t="s">
        <v>72</v>
      </c>
      <c r="E159" s="254" t="s">
        <v>73</v>
      </c>
      <c r="F159" s="141"/>
      <c r="G159" s="141"/>
      <c r="H159" s="141"/>
      <c r="I159" s="141"/>
      <c r="J159" s="455" t="s">
        <v>207</v>
      </c>
      <c r="K159" s="84">
        <v>26121702</v>
      </c>
      <c r="L159" s="456" t="s">
        <v>208</v>
      </c>
      <c r="M159" s="457" t="s">
        <v>105</v>
      </c>
      <c r="N159" s="180">
        <v>11</v>
      </c>
      <c r="O159" s="180" t="s">
        <v>209</v>
      </c>
      <c r="P159" s="180" t="s">
        <v>75</v>
      </c>
      <c r="Q159" s="208">
        <v>166000000</v>
      </c>
      <c r="R159" s="357">
        <v>166000000</v>
      </c>
      <c r="S159" s="443" t="s">
        <v>76</v>
      </c>
      <c r="T159" s="443" t="s">
        <v>77</v>
      </c>
      <c r="U159" s="206" t="s">
        <v>206</v>
      </c>
      <c r="V159" s="458">
        <v>7000080720</v>
      </c>
      <c r="W159" s="180"/>
      <c r="X159" s="392"/>
      <c r="Y159" s="459"/>
      <c r="Z159" s="395"/>
      <c r="AA159" s="459"/>
      <c r="AB159" s="460"/>
      <c r="AC159" s="461"/>
      <c r="AD159" s="148">
        <v>15090909</v>
      </c>
      <c r="AE159" s="148">
        <v>15090909</v>
      </c>
      <c r="AF159" s="148">
        <v>15090909</v>
      </c>
      <c r="AG159" s="148">
        <v>15090910</v>
      </c>
      <c r="AH159" s="148">
        <v>15090909</v>
      </c>
      <c r="AI159" s="148">
        <v>15090909</v>
      </c>
      <c r="AJ159" s="148">
        <v>15090909</v>
      </c>
      <c r="AK159" s="148">
        <v>15090909</v>
      </c>
      <c r="AL159" s="148">
        <v>15090909</v>
      </c>
      <c r="AM159" s="148">
        <v>15090909</v>
      </c>
      <c r="AN159" s="148">
        <v>15090909</v>
      </c>
      <c r="AO159" s="454">
        <f>SUM(AD159:AN159)</f>
        <v>166000000</v>
      </c>
      <c r="AP159" s="114"/>
    </row>
    <row r="160" spans="1:44" ht="101.25" customHeight="1" x14ac:dyDescent="0.25">
      <c r="A160" s="202" t="s">
        <v>69</v>
      </c>
      <c r="B160" s="254" t="s">
        <v>195</v>
      </c>
      <c r="C160" s="254" t="s">
        <v>196</v>
      </c>
      <c r="D160" s="254" t="s">
        <v>72</v>
      </c>
      <c r="E160" s="254" t="s">
        <v>73</v>
      </c>
      <c r="F160" s="141"/>
      <c r="G160" s="141"/>
      <c r="H160" s="141"/>
      <c r="I160" s="141"/>
      <c r="J160" s="455" t="s">
        <v>210</v>
      </c>
      <c r="K160" s="84">
        <v>72103300</v>
      </c>
      <c r="L160" s="462" t="s">
        <v>211</v>
      </c>
      <c r="M160" s="457" t="s">
        <v>105</v>
      </c>
      <c r="N160" s="180">
        <v>11</v>
      </c>
      <c r="O160" s="180" t="s">
        <v>212</v>
      </c>
      <c r="P160" s="180" t="s">
        <v>75</v>
      </c>
      <c r="Q160" s="463">
        <v>40000000</v>
      </c>
      <c r="R160" s="463">
        <v>40000000</v>
      </c>
      <c r="S160" s="443" t="s">
        <v>76</v>
      </c>
      <c r="T160" s="443" t="s">
        <v>77</v>
      </c>
      <c r="U160" s="206" t="s">
        <v>206</v>
      </c>
      <c r="V160" s="464">
        <v>7000080719</v>
      </c>
      <c r="W160" s="180"/>
      <c r="X160" s="392"/>
      <c r="Y160" s="180"/>
      <c r="Z160" s="180"/>
      <c r="AA160" s="180"/>
      <c r="AB160" s="465"/>
      <c r="AC160" s="363"/>
      <c r="AD160" s="463"/>
      <c r="AE160" s="363">
        <v>8000000</v>
      </c>
      <c r="AF160" s="363"/>
      <c r="AG160" s="363">
        <v>8000000</v>
      </c>
      <c r="AH160" s="363"/>
      <c r="AI160" s="363">
        <v>8000000</v>
      </c>
      <c r="AJ160" s="363"/>
      <c r="AK160" s="363">
        <v>8000000</v>
      </c>
      <c r="AL160" s="363"/>
      <c r="AM160" s="363"/>
      <c r="AN160" s="363">
        <v>8000000</v>
      </c>
      <c r="AO160" s="454">
        <f>SUM(AD160:AN160)</f>
        <v>40000000</v>
      </c>
      <c r="AP160" s="114"/>
    </row>
    <row r="161" spans="1:55" ht="41.25" customHeight="1" x14ac:dyDescent="0.25">
      <c r="A161" s="202" t="s">
        <v>69</v>
      </c>
      <c r="B161" s="254" t="s">
        <v>195</v>
      </c>
      <c r="C161" s="254" t="s">
        <v>196</v>
      </c>
      <c r="D161" s="254" t="s">
        <v>72</v>
      </c>
      <c r="E161" s="254" t="s">
        <v>73</v>
      </c>
      <c r="F161" s="141"/>
      <c r="G161" s="141"/>
      <c r="H161" s="141"/>
      <c r="I161" s="141"/>
      <c r="J161" s="466"/>
      <c r="K161" s="467"/>
      <c r="L161" s="468" t="s">
        <v>213</v>
      </c>
      <c r="M161" s="239" t="s">
        <v>105</v>
      </c>
      <c r="N161" s="239" t="s">
        <v>214</v>
      </c>
      <c r="O161" s="466"/>
      <c r="P161" s="239" t="s">
        <v>75</v>
      </c>
      <c r="Q161" s="469">
        <v>1379088</v>
      </c>
      <c r="R161" s="469">
        <v>1379088</v>
      </c>
      <c r="S161" s="239" t="s">
        <v>76</v>
      </c>
      <c r="T161" s="239" t="s">
        <v>77</v>
      </c>
      <c r="U161" s="246" t="s">
        <v>101</v>
      </c>
      <c r="V161" s="470">
        <v>7000080727</v>
      </c>
      <c r="W161" s="180">
        <v>8000085628</v>
      </c>
      <c r="X161" s="392"/>
      <c r="Y161" s="180"/>
      <c r="Z161" s="180"/>
      <c r="AA161" s="180"/>
      <c r="AB161" s="465"/>
      <c r="AC161" s="304">
        <v>1340000</v>
      </c>
      <c r="AD161" s="304">
        <v>1340000</v>
      </c>
      <c r="AE161" s="304">
        <v>1320000</v>
      </c>
      <c r="AF161" s="304"/>
      <c r="AG161" s="304"/>
      <c r="AH161" s="148"/>
      <c r="AI161" s="148"/>
      <c r="AJ161" s="148"/>
      <c r="AK161" s="148"/>
      <c r="AL161" s="148"/>
      <c r="AM161" s="148"/>
      <c r="AN161" s="148">
        <v>45899000</v>
      </c>
      <c r="AO161" s="454"/>
      <c r="AP161" s="114"/>
    </row>
    <row r="162" spans="1:55" s="487" customFormat="1" ht="26.25" customHeight="1" x14ac:dyDescent="0.25">
      <c r="A162" s="813"/>
      <c r="B162" s="471"/>
      <c r="C162" s="471"/>
      <c r="D162" s="471"/>
      <c r="E162" s="471"/>
      <c r="F162" s="472"/>
      <c r="G162" s="472"/>
      <c r="H162" s="472"/>
      <c r="I162" s="472"/>
      <c r="J162" s="473"/>
      <c r="K162" s="473"/>
      <c r="L162" s="474"/>
      <c r="M162" s="475"/>
      <c r="N162" s="476"/>
      <c r="O162" s="476"/>
      <c r="P162" s="477">
        <v>690899000</v>
      </c>
      <c r="Q162" s="478">
        <f>SUM(Q156:Q161)</f>
        <v>642379088</v>
      </c>
      <c r="R162" s="479"/>
      <c r="S162" s="473"/>
      <c r="T162" s="473"/>
      <c r="U162" s="473"/>
      <c r="V162" s="480"/>
      <c r="W162" s="480"/>
      <c r="X162" s="481"/>
      <c r="Y162" s="473"/>
      <c r="Z162" s="482"/>
      <c r="AA162" s="473"/>
      <c r="AB162" s="483"/>
      <c r="AC162" s="484">
        <f>+SUM(AC156:AC161)</f>
        <v>1340000</v>
      </c>
      <c r="AD162" s="484">
        <f t="shared" ref="AD162:AN162" si="11">+SUM(AD156:AD161)</f>
        <v>85230909</v>
      </c>
      <c r="AE162" s="484">
        <f t="shared" si="11"/>
        <v>24410909</v>
      </c>
      <c r="AF162" s="484">
        <f t="shared" si="11"/>
        <v>50090909</v>
      </c>
      <c r="AG162" s="484">
        <f t="shared" si="11"/>
        <v>23090910</v>
      </c>
      <c r="AH162" s="484">
        <f t="shared" si="11"/>
        <v>15090909</v>
      </c>
      <c r="AI162" s="484">
        <f t="shared" si="11"/>
        <v>23090909</v>
      </c>
      <c r="AJ162" s="484">
        <f t="shared" si="11"/>
        <v>15090909</v>
      </c>
      <c r="AK162" s="484">
        <f t="shared" si="11"/>
        <v>354290909</v>
      </c>
      <c r="AL162" s="484">
        <f t="shared" si="11"/>
        <v>15090909</v>
      </c>
      <c r="AM162" s="484">
        <f t="shared" si="11"/>
        <v>15090909</v>
      </c>
      <c r="AN162" s="484">
        <f t="shared" si="11"/>
        <v>68989909</v>
      </c>
      <c r="AO162" s="485"/>
      <c r="AP162" s="366"/>
      <c r="AQ162" s="259"/>
      <c r="AR162" s="259"/>
      <c r="AS162" s="486"/>
      <c r="AT162" s="486"/>
      <c r="AU162" s="486"/>
      <c r="AV162" s="486"/>
      <c r="AW162" s="486"/>
      <c r="AX162" s="486"/>
    </row>
    <row r="163" spans="1:55" s="498" customFormat="1" x14ac:dyDescent="0.25">
      <c r="A163" s="493"/>
      <c r="B163" s="488"/>
      <c r="C163" s="489"/>
      <c r="D163" s="489"/>
      <c r="E163" s="489"/>
      <c r="F163" s="490"/>
      <c r="G163" s="490"/>
      <c r="H163" s="490"/>
      <c r="I163" s="490"/>
      <c r="J163" s="491"/>
      <c r="K163" s="490"/>
      <c r="L163" s="492"/>
      <c r="M163" s="493"/>
      <c r="N163" s="490"/>
      <c r="O163" s="490"/>
      <c r="P163" s="494">
        <f>+P162-Q162</f>
        <v>48519912</v>
      </c>
      <c r="Q163" s="495"/>
      <c r="R163" s="495"/>
      <c r="S163" s="490"/>
      <c r="T163" s="490"/>
      <c r="U163" s="490"/>
      <c r="V163" s="490"/>
      <c r="W163" s="490"/>
      <c r="X163" s="490"/>
      <c r="Y163" s="490"/>
      <c r="Z163" s="490"/>
      <c r="AA163" s="490"/>
      <c r="AB163" s="490"/>
      <c r="AC163" s="496"/>
      <c r="AD163" s="496"/>
      <c r="AE163" s="496"/>
      <c r="AF163" s="496"/>
      <c r="AG163" s="496"/>
      <c r="AH163" s="496"/>
      <c r="AI163" s="496"/>
      <c r="AJ163" s="496"/>
      <c r="AK163" s="496"/>
      <c r="AL163" s="496"/>
      <c r="AM163" s="496"/>
      <c r="AN163" s="496"/>
      <c r="AO163" s="497"/>
      <c r="AP163" s="366"/>
      <c r="AQ163" s="486"/>
      <c r="AR163" s="486"/>
      <c r="AS163" s="285"/>
      <c r="AT163" s="285"/>
      <c r="AU163" s="285"/>
      <c r="AV163" s="285"/>
      <c r="AW163" s="285"/>
      <c r="AX163" s="285"/>
    </row>
    <row r="164" spans="1:55" ht="99" customHeight="1" x14ac:dyDescent="0.25">
      <c r="A164" s="721" t="s">
        <v>69</v>
      </c>
      <c r="B164" s="254" t="s">
        <v>215</v>
      </c>
      <c r="C164" s="254" t="s">
        <v>196</v>
      </c>
      <c r="D164" s="254" t="s">
        <v>72</v>
      </c>
      <c r="E164" s="254" t="s">
        <v>73</v>
      </c>
      <c r="F164" s="141"/>
      <c r="G164" s="141"/>
      <c r="H164" s="141"/>
      <c r="I164" s="141"/>
      <c r="J164" s="239" t="s">
        <v>216</v>
      </c>
      <c r="K164" s="239">
        <v>80131800</v>
      </c>
      <c r="L164" s="499" t="s">
        <v>217</v>
      </c>
      <c r="M164" s="500" t="s">
        <v>105</v>
      </c>
      <c r="N164" s="239" t="s">
        <v>176</v>
      </c>
      <c r="O164" s="239" t="s">
        <v>218</v>
      </c>
      <c r="P164" s="239" t="s">
        <v>75</v>
      </c>
      <c r="Q164" s="501">
        <v>4920930000</v>
      </c>
      <c r="R164" s="501">
        <v>4809341076</v>
      </c>
      <c r="S164" s="239" t="s">
        <v>219</v>
      </c>
      <c r="T164" s="239" t="s">
        <v>77</v>
      </c>
      <c r="U164" s="246" t="s">
        <v>220</v>
      </c>
      <c r="V164" s="502"/>
      <c r="W164" s="219"/>
      <c r="X164" s="503"/>
      <c r="Y164" s="504"/>
      <c r="Z164" s="505"/>
      <c r="AA164" s="459"/>
      <c r="AB164" s="506"/>
      <c r="AC164" s="148">
        <v>410077500</v>
      </c>
      <c r="AD164" s="148">
        <v>410077500</v>
      </c>
      <c r="AE164" s="148">
        <v>410077500</v>
      </c>
      <c r="AF164" s="148">
        <v>410077500</v>
      </c>
      <c r="AG164" s="148">
        <v>410077500</v>
      </c>
      <c r="AH164" s="148">
        <v>410077500</v>
      </c>
      <c r="AI164" s="148">
        <v>410077500</v>
      </c>
      <c r="AJ164" s="148">
        <v>410077500</v>
      </c>
      <c r="AK164" s="148">
        <v>410077500</v>
      </c>
      <c r="AL164" s="148">
        <v>410077500</v>
      </c>
      <c r="AM164" s="148">
        <v>410077500</v>
      </c>
      <c r="AN164" s="148">
        <v>410077500</v>
      </c>
      <c r="AO164" s="507">
        <v>0</v>
      </c>
      <c r="AP164" s="114"/>
      <c r="AQ164" s="285"/>
      <c r="AR164" s="285"/>
      <c r="AS164" s="259"/>
      <c r="AT164" s="259"/>
      <c r="AU164" s="259"/>
      <c r="AV164" s="259"/>
      <c r="AW164" s="259"/>
      <c r="AX164" s="259"/>
    </row>
    <row r="165" spans="1:55" ht="33.75" customHeight="1" x14ac:dyDescent="0.25">
      <c r="A165" s="300"/>
      <c r="B165" s="295"/>
      <c r="C165" s="296"/>
      <c r="D165" s="296"/>
      <c r="E165" s="296"/>
      <c r="F165" s="297"/>
      <c r="G165" s="297"/>
      <c r="H165" s="297"/>
      <c r="I165" s="297"/>
      <c r="J165" s="298"/>
      <c r="K165" s="297"/>
      <c r="L165" s="423"/>
      <c r="M165" s="300"/>
      <c r="N165" s="297"/>
      <c r="O165" s="297"/>
      <c r="P165" s="124">
        <f>+Q165-R165</f>
        <v>111588924</v>
      </c>
      <c r="Q165" s="301">
        <v>4920930000</v>
      </c>
      <c r="R165" s="301">
        <f>SUM(R164:R164)</f>
        <v>4809341076</v>
      </c>
      <c r="S165" s="302"/>
      <c r="T165" s="297"/>
      <c r="U165" s="508"/>
      <c r="V165" s="297"/>
      <c r="W165" s="297"/>
      <c r="X165" s="299"/>
      <c r="Y165" s="509"/>
      <c r="Z165" s="297"/>
      <c r="AA165" s="297"/>
      <c r="AB165" s="297"/>
      <c r="AC165" s="303">
        <f>+AC164</f>
        <v>410077500</v>
      </c>
      <c r="AD165" s="423">
        <f t="shared" ref="AD165:AN165" si="12">SUM(AD164:AD164)</f>
        <v>410077500</v>
      </c>
      <c r="AE165" s="423">
        <f t="shared" si="12"/>
        <v>410077500</v>
      </c>
      <c r="AF165" s="423">
        <f t="shared" si="12"/>
        <v>410077500</v>
      </c>
      <c r="AG165" s="423">
        <f t="shared" si="12"/>
        <v>410077500</v>
      </c>
      <c r="AH165" s="423">
        <f t="shared" si="12"/>
        <v>410077500</v>
      </c>
      <c r="AI165" s="423">
        <f t="shared" si="12"/>
        <v>410077500</v>
      </c>
      <c r="AJ165" s="423">
        <f t="shared" si="12"/>
        <v>410077500</v>
      </c>
      <c r="AK165" s="423">
        <f t="shared" si="12"/>
        <v>410077500</v>
      </c>
      <c r="AL165" s="423">
        <f t="shared" si="12"/>
        <v>410077500</v>
      </c>
      <c r="AM165" s="423">
        <f t="shared" si="12"/>
        <v>410077500</v>
      </c>
      <c r="AN165" s="423">
        <f t="shared" si="12"/>
        <v>410077500</v>
      </c>
      <c r="AO165" s="210"/>
      <c r="AP165" s="114"/>
    </row>
    <row r="166" spans="1:55" ht="116.25" customHeight="1" x14ac:dyDescent="0.25">
      <c r="A166" s="202" t="s">
        <v>69</v>
      </c>
      <c r="B166" s="67" t="s">
        <v>221</v>
      </c>
      <c r="C166" s="67" t="s">
        <v>222</v>
      </c>
      <c r="D166" s="67" t="s">
        <v>72</v>
      </c>
      <c r="E166" s="67" t="s">
        <v>73</v>
      </c>
      <c r="F166" s="141"/>
      <c r="G166" s="141"/>
      <c r="H166" s="141"/>
      <c r="I166" s="141"/>
      <c r="J166" s="443" t="s">
        <v>223</v>
      </c>
      <c r="K166" s="443">
        <v>80161801</v>
      </c>
      <c r="L166" s="465" t="s">
        <v>224</v>
      </c>
      <c r="M166" s="457" t="s">
        <v>105</v>
      </c>
      <c r="N166" s="180">
        <v>11</v>
      </c>
      <c r="O166" s="180" t="s">
        <v>173</v>
      </c>
      <c r="P166" s="180" t="s">
        <v>75</v>
      </c>
      <c r="Q166" s="510">
        <v>70000000</v>
      </c>
      <c r="R166" s="357">
        <v>70000000</v>
      </c>
      <c r="S166" s="180" t="s">
        <v>76</v>
      </c>
      <c r="T166" s="180" t="s">
        <v>77</v>
      </c>
      <c r="U166" s="206" t="s">
        <v>220</v>
      </c>
      <c r="V166" s="511">
        <v>7000080353</v>
      </c>
      <c r="W166" s="512"/>
      <c r="X166" s="512"/>
      <c r="Y166" s="513"/>
      <c r="Z166" s="514"/>
      <c r="AA166" s="180"/>
      <c r="AB166" s="506"/>
      <c r="AC166" s="148">
        <v>5833333</v>
      </c>
      <c r="AD166" s="148">
        <v>5833333</v>
      </c>
      <c r="AE166" s="148">
        <v>5833333</v>
      </c>
      <c r="AF166" s="148">
        <v>5833333</v>
      </c>
      <c r="AG166" s="148">
        <v>5833333</v>
      </c>
      <c r="AH166" s="148">
        <v>5833333</v>
      </c>
      <c r="AI166" s="148">
        <v>5833333</v>
      </c>
      <c r="AJ166" s="148">
        <v>5833333</v>
      </c>
      <c r="AK166" s="148">
        <v>5833333</v>
      </c>
      <c r="AL166" s="148">
        <v>5833333</v>
      </c>
      <c r="AM166" s="148">
        <v>5833333</v>
      </c>
      <c r="AN166" s="148">
        <v>5833337</v>
      </c>
      <c r="AO166" s="515">
        <f>SUM(AC166:AN166)</f>
        <v>70000000</v>
      </c>
      <c r="AP166" s="114"/>
      <c r="AT166">
        <v>256852698</v>
      </c>
      <c r="AU166">
        <v>256852698</v>
      </c>
      <c r="AV166">
        <v>256852698</v>
      </c>
      <c r="AW166">
        <v>256852698</v>
      </c>
      <c r="AX166">
        <v>256852698</v>
      </c>
      <c r="AY166">
        <v>256852698</v>
      </c>
      <c r="AZ166">
        <v>151323812</v>
      </c>
      <c r="BA166">
        <f>SUM(AT166:AZ166)</f>
        <v>1692440000</v>
      </c>
      <c r="BC166">
        <f>+BA166-6640000</f>
        <v>1685800000</v>
      </c>
    </row>
    <row r="167" spans="1:55" s="276" customFormat="1" ht="108" customHeight="1" x14ac:dyDescent="0.25">
      <c r="A167" s="202" t="s">
        <v>69</v>
      </c>
      <c r="B167" s="67" t="s">
        <v>221</v>
      </c>
      <c r="C167" s="67" t="s">
        <v>222</v>
      </c>
      <c r="D167" s="67" t="s">
        <v>72</v>
      </c>
      <c r="E167" s="67" t="s">
        <v>73</v>
      </c>
      <c r="F167" s="141"/>
      <c r="G167" s="141"/>
      <c r="H167" s="141"/>
      <c r="I167" s="141"/>
      <c r="J167" s="180" t="s">
        <v>225</v>
      </c>
      <c r="K167" s="180">
        <v>80131500</v>
      </c>
      <c r="L167" s="465" t="s">
        <v>226</v>
      </c>
      <c r="M167" s="457" t="s">
        <v>105</v>
      </c>
      <c r="N167" s="180" t="s">
        <v>176</v>
      </c>
      <c r="O167" s="180" t="s">
        <v>227</v>
      </c>
      <c r="P167" s="180" t="s">
        <v>75</v>
      </c>
      <c r="Q167" s="510">
        <v>2289170515</v>
      </c>
      <c r="R167" s="370">
        <v>3407953288</v>
      </c>
      <c r="S167" s="180" t="s">
        <v>76</v>
      </c>
      <c r="T167" s="180" t="s">
        <v>77</v>
      </c>
      <c r="U167" s="206" t="s">
        <v>220</v>
      </c>
      <c r="V167" s="516">
        <v>7000079856</v>
      </c>
      <c r="W167" s="517">
        <v>4500025445</v>
      </c>
      <c r="X167" s="518">
        <v>2246547536</v>
      </c>
      <c r="Y167" s="519" t="s">
        <v>228</v>
      </c>
      <c r="Z167" s="323" t="s">
        <v>229</v>
      </c>
      <c r="AA167" s="323"/>
      <c r="AB167" s="520"/>
      <c r="AC167" s="405">
        <v>280818442</v>
      </c>
      <c r="AD167" s="405">
        <v>280818442</v>
      </c>
      <c r="AE167" s="405">
        <v>280818442</v>
      </c>
      <c r="AF167" s="405">
        <v>280818442</v>
      </c>
      <c r="AG167" s="405">
        <v>280818442</v>
      </c>
      <c r="AH167" s="405">
        <v>280818442</v>
      </c>
      <c r="AI167" s="405">
        <v>280818442</v>
      </c>
      <c r="AJ167" s="405">
        <v>280818442</v>
      </c>
      <c r="AK167" s="405">
        <v>0</v>
      </c>
      <c r="AL167" s="405">
        <v>0</v>
      </c>
      <c r="AM167" s="405">
        <v>0</v>
      </c>
      <c r="AN167" s="405">
        <v>0</v>
      </c>
      <c r="AO167" s="515">
        <f>SUM(AC167:AN167)</f>
        <v>2246547536</v>
      </c>
      <c r="AP167" s="114">
        <f>+AO167-Q167</f>
        <v>-42622979</v>
      </c>
      <c r="AQ167"/>
      <c r="AR167" s="114"/>
    </row>
    <row r="168" spans="1:55" s="276" customFormat="1" ht="108" customHeight="1" x14ac:dyDescent="0.25">
      <c r="A168" s="202" t="s">
        <v>69</v>
      </c>
      <c r="B168" s="67" t="s">
        <v>221</v>
      </c>
      <c r="C168" s="67" t="s">
        <v>222</v>
      </c>
      <c r="D168" s="67" t="s">
        <v>72</v>
      </c>
      <c r="E168" s="67" t="s">
        <v>73</v>
      </c>
      <c r="F168" s="141"/>
      <c r="G168" s="141"/>
      <c r="H168" s="141"/>
      <c r="I168" s="141"/>
      <c r="J168" s="239"/>
      <c r="K168" s="239"/>
      <c r="L168" s="521" t="s">
        <v>230</v>
      </c>
      <c r="M168" s="522" t="s">
        <v>58</v>
      </c>
      <c r="N168" s="239"/>
      <c r="O168" s="239"/>
      <c r="P168" s="239" t="s">
        <v>75</v>
      </c>
      <c r="Q168" s="523">
        <v>200000000</v>
      </c>
      <c r="R168" s="524"/>
      <c r="S168" s="239" t="s">
        <v>76</v>
      </c>
      <c r="T168" s="239" t="s">
        <v>77</v>
      </c>
      <c r="U168" s="246" t="s">
        <v>220</v>
      </c>
      <c r="V168" s="516"/>
      <c r="W168" s="525"/>
      <c r="X168" s="526"/>
      <c r="Y168" s="527"/>
      <c r="Z168" s="528"/>
      <c r="AA168" s="528"/>
      <c r="AB168" s="520"/>
      <c r="AC168" s="405"/>
      <c r="AD168" s="405"/>
      <c r="AE168" s="405"/>
      <c r="AF168" s="405"/>
      <c r="AG168" s="405"/>
      <c r="AH168" s="405"/>
      <c r="AI168" s="405"/>
      <c r="AJ168" s="405"/>
      <c r="AK168" s="405"/>
      <c r="AL168" s="405"/>
      <c r="AM168" s="405"/>
      <c r="AN168" s="405"/>
      <c r="AO168" s="515"/>
      <c r="AP168" s="114"/>
      <c r="AQ168"/>
      <c r="AR168" s="114"/>
    </row>
    <row r="169" spans="1:55" s="276" customFormat="1" ht="108" customHeight="1" x14ac:dyDescent="0.25">
      <c r="A169" s="202" t="s">
        <v>69</v>
      </c>
      <c r="B169" s="67" t="s">
        <v>221</v>
      </c>
      <c r="C169" s="67" t="s">
        <v>222</v>
      </c>
      <c r="D169" s="67" t="s">
        <v>72</v>
      </c>
      <c r="E169" s="67" t="s">
        <v>73</v>
      </c>
      <c r="F169" s="141"/>
      <c r="G169" s="141"/>
      <c r="H169" s="141"/>
      <c r="I169" s="141"/>
      <c r="J169" s="180" t="s">
        <v>225</v>
      </c>
      <c r="K169" s="180">
        <v>80131500</v>
      </c>
      <c r="L169" s="70" t="s">
        <v>231</v>
      </c>
      <c r="M169" s="529" t="s">
        <v>164</v>
      </c>
      <c r="N169" s="69" t="s">
        <v>232</v>
      </c>
      <c r="O169" s="69" t="s">
        <v>74</v>
      </c>
      <c r="P169" s="180" t="s">
        <v>75</v>
      </c>
      <c r="Q169" s="530">
        <v>46550000</v>
      </c>
      <c r="R169" s="530">
        <v>46550000</v>
      </c>
      <c r="S169" s="180" t="s">
        <v>76</v>
      </c>
      <c r="T169" s="180" t="s">
        <v>77</v>
      </c>
      <c r="U169" s="206" t="s">
        <v>220</v>
      </c>
      <c r="V169" s="516"/>
      <c r="W169" s="525"/>
      <c r="X169" s="526"/>
      <c r="Y169" s="527"/>
      <c r="Z169" s="528"/>
      <c r="AA169" s="528"/>
      <c r="AB169" s="520"/>
      <c r="AC169" s="405"/>
      <c r="AD169" s="405"/>
      <c r="AE169" s="405">
        <v>4900000</v>
      </c>
      <c r="AF169" s="405">
        <v>4900000</v>
      </c>
      <c r="AG169" s="405">
        <v>4900000</v>
      </c>
      <c r="AH169" s="405">
        <v>4900000</v>
      </c>
      <c r="AI169" s="405">
        <v>4900000</v>
      </c>
      <c r="AJ169" s="405">
        <v>4900000</v>
      </c>
      <c r="AK169" s="405">
        <v>4900000</v>
      </c>
      <c r="AL169" s="405">
        <v>4900000</v>
      </c>
      <c r="AM169" s="405">
        <v>4900000</v>
      </c>
      <c r="AN169" s="405">
        <f>+AM169/2</f>
        <v>2450000</v>
      </c>
      <c r="AO169" s="515">
        <f>SUM(AC169:AN169)</f>
        <v>46550000</v>
      </c>
      <c r="AP169" s="114">
        <f>+AO169-Q169</f>
        <v>0</v>
      </c>
      <c r="AQ169"/>
      <c r="AR169" s="114"/>
    </row>
    <row r="170" spans="1:55" s="276" customFormat="1" ht="108" customHeight="1" x14ac:dyDescent="0.25">
      <c r="A170" s="202" t="s">
        <v>69</v>
      </c>
      <c r="B170" s="67" t="s">
        <v>221</v>
      </c>
      <c r="C170" s="67" t="s">
        <v>222</v>
      </c>
      <c r="D170" s="67" t="s">
        <v>72</v>
      </c>
      <c r="E170" s="67" t="s">
        <v>73</v>
      </c>
      <c r="F170" s="141"/>
      <c r="G170" s="141"/>
      <c r="H170" s="141"/>
      <c r="I170" s="141"/>
      <c r="J170" s="180" t="s">
        <v>225</v>
      </c>
      <c r="K170" s="180">
        <v>80131500</v>
      </c>
      <c r="L170" s="70" t="s">
        <v>233</v>
      </c>
      <c r="M170" s="529" t="s">
        <v>59</v>
      </c>
      <c r="N170" s="69" t="s">
        <v>232</v>
      </c>
      <c r="O170" s="69" t="s">
        <v>74</v>
      </c>
      <c r="P170" s="180" t="s">
        <v>75</v>
      </c>
      <c r="Q170" s="530">
        <v>68960500</v>
      </c>
      <c r="R170" s="530">
        <v>68960500</v>
      </c>
      <c r="S170" s="180" t="s">
        <v>76</v>
      </c>
      <c r="T170" s="180" t="s">
        <v>77</v>
      </c>
      <c r="U170" s="206" t="s">
        <v>220</v>
      </c>
      <c r="V170" s="516"/>
      <c r="W170" s="525"/>
      <c r="X170" s="526"/>
      <c r="Y170" s="527"/>
      <c r="Z170" s="528"/>
      <c r="AA170" s="528"/>
      <c r="AB170" s="520"/>
      <c r="AC170" s="405"/>
      <c r="AD170" s="405"/>
      <c r="AE170" s="405">
        <v>7259000</v>
      </c>
      <c r="AF170" s="405">
        <v>7259000</v>
      </c>
      <c r="AG170" s="405">
        <v>7259000</v>
      </c>
      <c r="AH170" s="405">
        <v>7259000</v>
      </c>
      <c r="AI170" s="405">
        <v>7259000</v>
      </c>
      <c r="AJ170" s="405">
        <v>7259000</v>
      </c>
      <c r="AK170" s="405">
        <v>7259000</v>
      </c>
      <c r="AL170" s="405">
        <v>7259000</v>
      </c>
      <c r="AM170" s="405">
        <v>7259000</v>
      </c>
      <c r="AN170" s="405">
        <f>+AM170/2</f>
        <v>3629500</v>
      </c>
      <c r="AO170" s="515">
        <f>SUM(AC170:AN170)</f>
        <v>68960500</v>
      </c>
      <c r="AP170" s="114">
        <f>+AO170-R170</f>
        <v>0</v>
      </c>
      <c r="AQ170"/>
      <c r="AR170" s="114"/>
    </row>
    <row r="171" spans="1:55" ht="17.25" customHeight="1" x14ac:dyDescent="0.25">
      <c r="A171" s="814"/>
      <c r="B171" s="531"/>
      <c r="C171" s="531"/>
      <c r="D171" s="531"/>
      <c r="E171" s="531"/>
      <c r="F171" s="472"/>
      <c r="G171" s="472"/>
      <c r="H171" s="472"/>
      <c r="I171" s="472"/>
      <c r="J171" s="473"/>
      <c r="K171" s="473"/>
      <c r="L171" s="532"/>
      <c r="M171" s="475"/>
      <c r="N171" s="533"/>
      <c r="O171" s="533"/>
      <c r="P171" s="473"/>
      <c r="Q171" s="534"/>
      <c r="R171" s="534"/>
      <c r="S171" s="473"/>
      <c r="T171" s="473"/>
      <c r="U171" s="473"/>
      <c r="V171" s="535"/>
      <c r="W171" s="536"/>
      <c r="X171" s="536"/>
      <c r="Y171" s="537"/>
      <c r="Z171" s="538"/>
      <c r="AA171" s="539"/>
      <c r="AB171" s="540"/>
      <c r="AC171" s="541">
        <f>+AC166+AC167</f>
        <v>286651775</v>
      </c>
      <c r="AD171" s="541">
        <f t="shared" ref="AD171:AN171" si="13">+AD166+AD167</f>
        <v>286651775</v>
      </c>
      <c r="AE171" s="541">
        <f t="shared" si="13"/>
        <v>286651775</v>
      </c>
      <c r="AF171" s="541">
        <f t="shared" si="13"/>
        <v>286651775</v>
      </c>
      <c r="AG171" s="541">
        <f t="shared" si="13"/>
        <v>286651775</v>
      </c>
      <c r="AH171" s="541">
        <f t="shared" si="13"/>
        <v>286651775</v>
      </c>
      <c r="AI171" s="541">
        <f t="shared" si="13"/>
        <v>286651775</v>
      </c>
      <c r="AJ171" s="541">
        <f t="shared" si="13"/>
        <v>286651775</v>
      </c>
      <c r="AK171" s="541">
        <f t="shared" si="13"/>
        <v>5833333</v>
      </c>
      <c r="AL171" s="541">
        <f t="shared" si="13"/>
        <v>5833333</v>
      </c>
      <c r="AM171" s="541">
        <f t="shared" si="13"/>
        <v>5833333</v>
      </c>
      <c r="AN171" s="541">
        <f t="shared" si="13"/>
        <v>5833337</v>
      </c>
      <c r="AO171" s="393"/>
      <c r="AP171" s="114"/>
      <c r="AQ171" s="305"/>
      <c r="AR171" s="305"/>
    </row>
    <row r="172" spans="1:55" ht="18" customHeight="1" x14ac:dyDescent="0.25">
      <c r="A172" s="547"/>
      <c r="B172" s="542"/>
      <c r="C172" s="543"/>
      <c r="D172" s="543"/>
      <c r="E172" s="543"/>
      <c r="F172" s="544"/>
      <c r="G172" s="544"/>
      <c r="H172" s="544"/>
      <c r="I172" s="544"/>
      <c r="J172" s="545"/>
      <c r="K172" s="544"/>
      <c r="L172" s="546"/>
      <c r="M172" s="547"/>
      <c r="N172" s="544"/>
      <c r="O172" s="544"/>
      <c r="P172" s="548">
        <f>+Q172-R172</f>
        <v>-803272273</v>
      </c>
      <c r="Q172" s="436">
        <f>SUM(Q166:Q171)</f>
        <v>2674681015</v>
      </c>
      <c r="R172" s="436">
        <f>SUM(R166:R167)</f>
        <v>3477953288</v>
      </c>
      <c r="S172" s="544"/>
      <c r="T172" s="544"/>
      <c r="U172" s="544"/>
      <c r="V172" s="544"/>
      <c r="W172" s="544"/>
      <c r="X172" s="544"/>
      <c r="Y172" s="544"/>
      <c r="Z172" s="544"/>
      <c r="AA172" s="544"/>
      <c r="AB172" s="544"/>
      <c r="AC172" s="549"/>
      <c r="AD172" s="549"/>
      <c r="AE172" s="549"/>
      <c r="AF172" s="549"/>
      <c r="AG172" s="549"/>
      <c r="AH172" s="549"/>
      <c r="AI172" s="549"/>
      <c r="AJ172" s="549"/>
      <c r="AK172" s="549"/>
      <c r="AL172" s="549"/>
      <c r="AM172" s="549"/>
      <c r="AN172" s="549"/>
      <c r="AO172" s="210">
        <f>SUM(AC173:AN173)</f>
        <v>2000000</v>
      </c>
      <c r="AP172" s="114">
        <f>+AO172-Q173</f>
        <v>0</v>
      </c>
    </row>
    <row r="173" spans="1:55" ht="50.25" customHeight="1" x14ac:dyDescent="0.25">
      <c r="A173" s="721" t="s">
        <v>69</v>
      </c>
      <c r="B173" s="254" t="s">
        <v>234</v>
      </c>
      <c r="C173" s="254" t="s">
        <v>235</v>
      </c>
      <c r="D173" s="254" t="s">
        <v>72</v>
      </c>
      <c r="E173" s="254" t="s">
        <v>73</v>
      </c>
      <c r="F173" s="141"/>
      <c r="G173" s="141"/>
      <c r="H173" s="141"/>
      <c r="I173" s="141"/>
      <c r="J173" s="443" t="s">
        <v>236</v>
      </c>
      <c r="K173" s="443">
        <v>55101504</v>
      </c>
      <c r="L173" s="550" t="s">
        <v>237</v>
      </c>
      <c r="M173" s="445" t="s">
        <v>238</v>
      </c>
      <c r="N173" s="443" t="s">
        <v>131</v>
      </c>
      <c r="O173" s="443" t="s">
        <v>74</v>
      </c>
      <c r="P173" s="443" t="s">
        <v>75</v>
      </c>
      <c r="Q173" s="551">
        <v>2000000</v>
      </c>
      <c r="R173" s="551">
        <v>2000000</v>
      </c>
      <c r="S173" s="443" t="s">
        <v>76</v>
      </c>
      <c r="T173" s="443" t="s">
        <v>77</v>
      </c>
      <c r="U173" s="40" t="s">
        <v>79</v>
      </c>
      <c r="V173" s="443"/>
      <c r="W173" s="552"/>
      <c r="X173" s="553"/>
      <c r="Y173" s="552"/>
      <c r="Z173" s="554"/>
      <c r="AA173" s="552"/>
      <c r="AB173" s="555"/>
      <c r="AC173" s="363"/>
      <c r="AD173" s="148"/>
      <c r="AE173" s="148"/>
      <c r="AF173" s="148"/>
      <c r="AG173" s="148"/>
      <c r="AH173" s="148"/>
      <c r="AI173" s="148"/>
      <c r="AJ173" s="148">
        <v>2000000</v>
      </c>
      <c r="AK173" s="452"/>
      <c r="AL173" s="148"/>
      <c r="AM173" s="148"/>
      <c r="AN173" s="148"/>
      <c r="AO173" s="515"/>
      <c r="AP173" s="114"/>
    </row>
    <row r="174" spans="1:55" ht="93.75" customHeight="1" x14ac:dyDescent="0.25">
      <c r="A174" s="202" t="s">
        <v>69</v>
      </c>
      <c r="B174" s="254" t="s">
        <v>234</v>
      </c>
      <c r="C174" s="254" t="s">
        <v>235</v>
      </c>
      <c r="D174" s="254" t="s">
        <v>72</v>
      </c>
      <c r="E174" s="254" t="s">
        <v>73</v>
      </c>
      <c r="F174" s="141"/>
      <c r="G174" s="141"/>
      <c r="H174" s="141"/>
      <c r="I174" s="141"/>
      <c r="J174" s="443" t="s">
        <v>239</v>
      </c>
      <c r="K174" s="443">
        <v>55101500</v>
      </c>
      <c r="L174" s="550" t="s">
        <v>240</v>
      </c>
      <c r="M174" s="445" t="s">
        <v>100</v>
      </c>
      <c r="N174" s="443" t="s">
        <v>106</v>
      </c>
      <c r="O174" s="443" t="s">
        <v>74</v>
      </c>
      <c r="P174" s="443" t="s">
        <v>75</v>
      </c>
      <c r="Q174" s="551">
        <v>130000000</v>
      </c>
      <c r="R174" s="452">
        <v>130000000</v>
      </c>
      <c r="S174" s="443" t="s">
        <v>76</v>
      </c>
      <c r="T174" s="443" t="s">
        <v>77</v>
      </c>
      <c r="U174" s="40" t="s">
        <v>79</v>
      </c>
      <c r="V174" s="443">
        <v>7000080052</v>
      </c>
      <c r="W174" s="552"/>
      <c r="X174" s="553"/>
      <c r="Y174" s="552"/>
      <c r="Z174" s="554"/>
      <c r="AA174" s="552"/>
      <c r="AB174" s="556"/>
      <c r="AC174" s="363"/>
      <c r="AD174" s="148">
        <v>130000000</v>
      </c>
      <c r="AE174" s="148"/>
      <c r="AF174" s="148"/>
      <c r="AG174" s="148"/>
      <c r="AH174" s="148"/>
      <c r="AI174" s="148"/>
      <c r="AJ174" s="148"/>
      <c r="AK174" s="452"/>
      <c r="AL174" s="148"/>
      <c r="AM174" s="148"/>
      <c r="AN174" s="148"/>
      <c r="AO174" s="515"/>
      <c r="AP174" s="114"/>
    </row>
    <row r="175" spans="1:55" ht="73.5" customHeight="1" x14ac:dyDescent="0.25">
      <c r="A175" s="202" t="s">
        <v>69</v>
      </c>
      <c r="B175" s="254" t="s">
        <v>234</v>
      </c>
      <c r="C175" s="254" t="s">
        <v>235</v>
      </c>
      <c r="D175" s="254" t="s">
        <v>72</v>
      </c>
      <c r="E175" s="254" t="s">
        <v>73</v>
      </c>
      <c r="F175" s="141"/>
      <c r="G175" s="141"/>
      <c r="H175" s="141"/>
      <c r="I175" s="141"/>
      <c r="J175" s="287"/>
      <c r="K175" s="287"/>
      <c r="L175" s="557" t="s">
        <v>158</v>
      </c>
      <c r="M175" s="287" t="s">
        <v>105</v>
      </c>
      <c r="N175" s="287" t="s">
        <v>241</v>
      </c>
      <c r="O175" s="287"/>
      <c r="P175" s="287" t="s">
        <v>75</v>
      </c>
      <c r="Q175" s="558">
        <v>1379088</v>
      </c>
      <c r="R175" s="558">
        <v>1379088</v>
      </c>
      <c r="S175" s="287" t="s">
        <v>76</v>
      </c>
      <c r="T175" s="287" t="s">
        <v>77</v>
      </c>
      <c r="U175" s="287" t="s">
        <v>220</v>
      </c>
      <c r="V175" s="287">
        <v>7000080727</v>
      </c>
      <c r="W175" s="559">
        <v>8000085628</v>
      </c>
      <c r="X175" s="560"/>
      <c r="Y175" s="287"/>
      <c r="Z175" s="287"/>
      <c r="AA175" s="287"/>
      <c r="AB175" s="561"/>
      <c r="AC175" s="148">
        <v>1379088</v>
      </c>
      <c r="AD175" s="148">
        <v>329298</v>
      </c>
      <c r="AE175" s="148">
        <v>329174</v>
      </c>
      <c r="AF175" s="148">
        <v>329174</v>
      </c>
      <c r="AG175" s="148">
        <v>329174</v>
      </c>
      <c r="AH175" s="148">
        <v>329174</v>
      </c>
      <c r="AI175" s="148">
        <v>329174</v>
      </c>
      <c r="AJ175" s="148">
        <v>329174</v>
      </c>
      <c r="AK175" s="148">
        <f>329174-12604</f>
        <v>316570</v>
      </c>
      <c r="AL175" s="148"/>
      <c r="AM175" s="148"/>
      <c r="AN175" s="148"/>
      <c r="AO175" s="515"/>
      <c r="AP175" s="114"/>
    </row>
    <row r="176" spans="1:55" ht="73.5" customHeight="1" x14ac:dyDescent="0.25">
      <c r="A176" s="202" t="s">
        <v>69</v>
      </c>
      <c r="B176" s="254" t="s">
        <v>234</v>
      </c>
      <c r="C176" s="254" t="s">
        <v>235</v>
      </c>
      <c r="D176" s="254" t="s">
        <v>72</v>
      </c>
      <c r="E176" s="254" t="s">
        <v>73</v>
      </c>
      <c r="F176" s="141"/>
      <c r="G176" s="141"/>
      <c r="H176" s="141"/>
      <c r="I176" s="141"/>
      <c r="J176" s="443" t="s">
        <v>242</v>
      </c>
      <c r="K176" s="443">
        <v>82121500</v>
      </c>
      <c r="L176" s="562" t="s">
        <v>243</v>
      </c>
      <c r="M176" s="445" t="s">
        <v>244</v>
      </c>
      <c r="N176" s="443" t="s">
        <v>214</v>
      </c>
      <c r="O176" s="443" t="s">
        <v>245</v>
      </c>
      <c r="P176" s="443" t="s">
        <v>75</v>
      </c>
      <c r="Q176" s="452">
        <v>60000000</v>
      </c>
      <c r="R176" s="452">
        <v>60000000</v>
      </c>
      <c r="S176" s="443" t="s">
        <v>76</v>
      </c>
      <c r="T176" s="443" t="s">
        <v>77</v>
      </c>
      <c r="U176" s="69" t="s">
        <v>220</v>
      </c>
      <c r="V176" s="443">
        <v>7000080354</v>
      </c>
      <c r="W176" s="443">
        <v>4500026245</v>
      </c>
      <c r="X176" s="392">
        <v>60000000</v>
      </c>
      <c r="Y176" s="443" t="s">
        <v>246</v>
      </c>
      <c r="Z176" s="180" t="s">
        <v>247</v>
      </c>
      <c r="AA176" s="443"/>
      <c r="AB176" s="550"/>
      <c r="AC176" s="148" t="s">
        <v>248</v>
      </c>
      <c r="AD176" s="148" t="s">
        <v>248</v>
      </c>
      <c r="AE176" s="148" t="s">
        <v>248</v>
      </c>
      <c r="AF176" s="148" t="s">
        <v>248</v>
      </c>
      <c r="AG176" s="148" t="s">
        <v>248</v>
      </c>
      <c r="AH176" s="148" t="s">
        <v>248</v>
      </c>
      <c r="AI176" s="148" t="s">
        <v>248</v>
      </c>
      <c r="AJ176" s="148" t="s">
        <v>248</v>
      </c>
      <c r="AK176" s="148" t="s">
        <v>248</v>
      </c>
      <c r="AL176" s="148" t="s">
        <v>248</v>
      </c>
      <c r="AM176" s="148" t="s">
        <v>248</v>
      </c>
      <c r="AN176" s="148" t="s">
        <v>248</v>
      </c>
      <c r="AO176" s="515"/>
      <c r="AP176" s="114">
        <f>214650000-131000000</f>
        <v>83650000</v>
      </c>
    </row>
    <row r="177" spans="1:44" ht="66.75" customHeight="1" x14ac:dyDescent="0.25">
      <c r="A177" s="150" t="s">
        <v>69</v>
      </c>
      <c r="B177" s="354" t="s">
        <v>234</v>
      </c>
      <c r="C177" s="354" t="s">
        <v>235</v>
      </c>
      <c r="D177" s="354" t="s">
        <v>72</v>
      </c>
      <c r="E177" s="354" t="s">
        <v>73</v>
      </c>
      <c r="F177" s="152"/>
      <c r="G177" s="152"/>
      <c r="H177" s="152"/>
      <c r="I177" s="152"/>
      <c r="J177" s="563" t="s">
        <v>249</v>
      </c>
      <c r="K177" s="563">
        <v>82121800</v>
      </c>
      <c r="L177" s="564" t="s">
        <v>250</v>
      </c>
      <c r="M177" s="445" t="s">
        <v>251</v>
      </c>
      <c r="N177" s="443" t="s">
        <v>125</v>
      </c>
      <c r="O177" s="443" t="s">
        <v>139</v>
      </c>
      <c r="P177" s="443" t="s">
        <v>75</v>
      </c>
      <c r="Q177" s="452">
        <v>20000000</v>
      </c>
      <c r="R177" s="565">
        <v>20000000</v>
      </c>
      <c r="S177" s="443" t="s">
        <v>76</v>
      </c>
      <c r="T177" s="566" t="s">
        <v>77</v>
      </c>
      <c r="U177" s="71" t="s">
        <v>220</v>
      </c>
      <c r="V177" s="567">
        <v>7000080355</v>
      </c>
      <c r="W177" s="567"/>
      <c r="X177" s="568"/>
      <c r="Y177" s="569"/>
      <c r="Z177" s="570"/>
      <c r="AA177" s="571"/>
      <c r="AB177" s="572"/>
      <c r="AC177" s="573"/>
      <c r="AD177" s="573"/>
      <c r="AE177" s="573"/>
      <c r="AF177" s="573">
        <v>20000000</v>
      </c>
      <c r="AG177" s="573"/>
      <c r="AH177" s="148"/>
      <c r="AI177" s="148"/>
      <c r="AJ177" s="148"/>
      <c r="AK177" s="148"/>
      <c r="AL177" s="148"/>
      <c r="AM177" s="148"/>
      <c r="AN177" s="148"/>
      <c r="AO177" s="574"/>
      <c r="AP177" s="114"/>
      <c r="AQ177" s="189"/>
      <c r="AR177" s="189"/>
    </row>
    <row r="178" spans="1:44" s="189" customFormat="1" ht="24.75" customHeight="1" x14ac:dyDescent="0.25">
      <c r="A178" s="277"/>
      <c r="B178" s="575"/>
      <c r="C178" s="278"/>
      <c r="D178" s="278"/>
      <c r="E178" s="278"/>
      <c r="F178" s="576"/>
      <c r="G178" s="576"/>
      <c r="H178" s="576"/>
      <c r="I178" s="576"/>
      <c r="J178" s="577"/>
      <c r="K178" s="578"/>
      <c r="L178" s="292"/>
      <c r="M178" s="277"/>
      <c r="N178" s="576"/>
      <c r="O178" s="578">
        <f>+P178-Q178</f>
        <v>1270912</v>
      </c>
      <c r="P178" s="124">
        <v>214650000</v>
      </c>
      <c r="Q178" s="579">
        <f>SUM(Q173:Q177)</f>
        <v>213379088</v>
      </c>
      <c r="R178" s="579"/>
      <c r="S178" s="580"/>
      <c r="T178" s="578"/>
      <c r="U178" s="576"/>
      <c r="V178" s="576"/>
      <c r="W178" s="576"/>
      <c r="X178" s="576"/>
      <c r="Y178" s="576"/>
      <c r="Z178" s="576"/>
      <c r="AA178" s="576"/>
      <c r="AB178" s="576"/>
      <c r="AC178" s="425">
        <f t="shared" ref="AC178:AN178" si="14">SUM(AC173:AC177)</f>
        <v>1379088</v>
      </c>
      <c r="AD178" s="425">
        <f t="shared" si="14"/>
        <v>130329298</v>
      </c>
      <c r="AE178" s="425">
        <f t="shared" si="14"/>
        <v>329174</v>
      </c>
      <c r="AF178" s="425">
        <f t="shared" si="14"/>
        <v>20329174</v>
      </c>
      <c r="AG178" s="425">
        <f t="shared" si="14"/>
        <v>329174</v>
      </c>
      <c r="AH178" s="425">
        <f t="shared" si="14"/>
        <v>329174</v>
      </c>
      <c r="AI178" s="425">
        <f t="shared" si="14"/>
        <v>329174</v>
      </c>
      <c r="AJ178" s="425">
        <f t="shared" si="14"/>
        <v>2329174</v>
      </c>
      <c r="AK178" s="425">
        <f t="shared" si="14"/>
        <v>316570</v>
      </c>
      <c r="AL178" s="425">
        <f t="shared" si="14"/>
        <v>0</v>
      </c>
      <c r="AM178" s="425">
        <f t="shared" si="14"/>
        <v>0</v>
      </c>
      <c r="AN178" s="425">
        <f t="shared" si="14"/>
        <v>0</v>
      </c>
      <c r="AO178" s="210"/>
      <c r="AP178" s="114"/>
      <c r="AQ178"/>
      <c r="AR178"/>
    </row>
    <row r="179" spans="1:44" s="189" customFormat="1" ht="55.5" customHeight="1" x14ac:dyDescent="0.25">
      <c r="A179" s="202" t="s">
        <v>69</v>
      </c>
      <c r="B179" s="67" t="s">
        <v>252</v>
      </c>
      <c r="C179" s="67" t="s">
        <v>196</v>
      </c>
      <c r="D179" s="67" t="s">
        <v>72</v>
      </c>
      <c r="E179" s="67" t="s">
        <v>73</v>
      </c>
      <c r="F179" s="141"/>
      <c r="G179" s="141"/>
      <c r="H179" s="141"/>
      <c r="I179" s="141"/>
      <c r="J179" s="563" t="s">
        <v>253</v>
      </c>
      <c r="K179" s="563" t="s">
        <v>254</v>
      </c>
      <c r="L179" s="562" t="s">
        <v>255</v>
      </c>
      <c r="M179" s="529" t="s">
        <v>105</v>
      </c>
      <c r="N179" s="69" t="s">
        <v>192</v>
      </c>
      <c r="O179" s="180" t="s">
        <v>111</v>
      </c>
      <c r="P179" s="180" t="s">
        <v>75</v>
      </c>
      <c r="Q179" s="357">
        <v>800000000</v>
      </c>
      <c r="R179" s="357">
        <v>800000000</v>
      </c>
      <c r="S179" s="180" t="s">
        <v>84</v>
      </c>
      <c r="T179" s="581" t="s">
        <v>77</v>
      </c>
      <c r="U179" s="69" t="s">
        <v>220</v>
      </c>
      <c r="V179" s="464">
        <v>7000080498</v>
      </c>
      <c r="W179" s="391"/>
      <c r="X179" s="392"/>
      <c r="Y179" s="180"/>
      <c r="Z179" s="180"/>
      <c r="AA179" s="180"/>
      <c r="AB179" s="582"/>
      <c r="AC179" s="148"/>
      <c r="AD179" s="148">
        <v>72727272</v>
      </c>
      <c r="AE179" s="148">
        <v>72727272</v>
      </c>
      <c r="AF179" s="148">
        <v>72727272</v>
      </c>
      <c r="AG179" s="148">
        <v>72727272</v>
      </c>
      <c r="AH179" s="148">
        <v>72727272</v>
      </c>
      <c r="AI179" s="148">
        <v>72727272</v>
      </c>
      <c r="AJ179" s="148">
        <v>72727272</v>
      </c>
      <c r="AK179" s="148">
        <v>72727272</v>
      </c>
      <c r="AL179" s="148">
        <v>72727272</v>
      </c>
      <c r="AM179" s="148">
        <v>72727272</v>
      </c>
      <c r="AN179" s="148">
        <v>72727280</v>
      </c>
      <c r="AO179" s="515">
        <f>SUM(AC179:AN179)</f>
        <v>800000000</v>
      </c>
      <c r="AP179" s="114"/>
      <c r="AQ179"/>
      <c r="AR179"/>
    </row>
    <row r="180" spans="1:44" s="189" customFormat="1" ht="55.5" customHeight="1" x14ac:dyDescent="0.25">
      <c r="A180" s="202" t="s">
        <v>69</v>
      </c>
      <c r="B180" s="67" t="s">
        <v>252</v>
      </c>
      <c r="C180" s="67" t="s">
        <v>196</v>
      </c>
      <c r="D180" s="67" t="s">
        <v>72</v>
      </c>
      <c r="E180" s="67" t="s">
        <v>73</v>
      </c>
      <c r="F180" s="141"/>
      <c r="G180" s="141"/>
      <c r="H180" s="141"/>
      <c r="I180" s="141"/>
      <c r="J180" s="563" t="s">
        <v>253</v>
      </c>
      <c r="K180" s="563" t="s">
        <v>254</v>
      </c>
      <c r="L180" s="562" t="s">
        <v>256</v>
      </c>
      <c r="M180" s="529" t="s">
        <v>164</v>
      </c>
      <c r="N180" s="69" t="s">
        <v>106</v>
      </c>
      <c r="O180" s="180" t="s">
        <v>257</v>
      </c>
      <c r="P180" s="180" t="s">
        <v>75</v>
      </c>
      <c r="Q180" s="357">
        <v>68800000</v>
      </c>
      <c r="R180" s="357">
        <v>68800000</v>
      </c>
      <c r="S180" s="180" t="s">
        <v>84</v>
      </c>
      <c r="T180" s="581" t="s">
        <v>77</v>
      </c>
      <c r="U180" s="69" t="s">
        <v>220</v>
      </c>
      <c r="V180" s="464">
        <v>7000080356</v>
      </c>
      <c r="W180" s="391"/>
      <c r="X180" s="392"/>
      <c r="Y180" s="583"/>
      <c r="Z180" s="180"/>
      <c r="AA180" s="180"/>
      <c r="AB180" s="582"/>
      <c r="AC180" s="405"/>
      <c r="AD180" s="148"/>
      <c r="AE180" s="148">
        <v>68800000</v>
      </c>
      <c r="AF180" s="148"/>
      <c r="AG180" s="148"/>
      <c r="AH180" s="148"/>
      <c r="AI180" s="148"/>
      <c r="AJ180" s="148"/>
      <c r="AK180" s="148"/>
      <c r="AL180" s="148"/>
      <c r="AM180" s="148"/>
      <c r="AN180" s="148"/>
      <c r="AO180" s="515"/>
      <c r="AP180" s="114"/>
      <c r="AQ180"/>
      <c r="AR180"/>
    </row>
    <row r="181" spans="1:44" ht="27" customHeight="1" x14ac:dyDescent="0.25">
      <c r="A181" s="584"/>
      <c r="B181" s="584"/>
      <c r="C181" s="584"/>
      <c r="D181" s="584"/>
      <c r="E181" s="584"/>
      <c r="F181" s="277"/>
      <c r="G181" s="277"/>
      <c r="H181" s="277"/>
      <c r="I181" s="277"/>
      <c r="J181" s="277"/>
      <c r="K181" s="277"/>
      <c r="L181" s="585"/>
      <c r="M181" s="586"/>
      <c r="N181" s="277"/>
      <c r="O181" s="277"/>
      <c r="P181" s="124">
        <f>+R181-Q181</f>
        <v>0</v>
      </c>
      <c r="Q181" s="292">
        <f>SUM(Q179:Q180)</f>
        <v>868800000</v>
      </c>
      <c r="R181" s="292">
        <f>SUM(R179:R180)</f>
        <v>868800000</v>
      </c>
      <c r="S181" s="277"/>
      <c r="T181" s="584"/>
      <c r="U181" s="277"/>
      <c r="V181" s="277"/>
      <c r="W181" s="587"/>
      <c r="X181" s="292"/>
      <c r="Y181" s="277"/>
      <c r="Z181" s="277"/>
      <c r="AA181" s="277"/>
      <c r="AB181" s="588"/>
      <c r="AC181" s="425">
        <f t="shared" ref="AC181:AD181" si="15">+SUM(AC179:AC179)</f>
        <v>0</v>
      </c>
      <c r="AD181" s="301">
        <f t="shared" si="15"/>
        <v>72727272</v>
      </c>
      <c r="AE181" s="292">
        <f>SUM(AE179:AE180)</f>
        <v>141527272</v>
      </c>
      <c r="AF181" s="292">
        <f t="shared" ref="AF181:AN181" si="16">SUM(AF179:AF180)</f>
        <v>72727272</v>
      </c>
      <c r="AG181" s="292">
        <f t="shared" si="16"/>
        <v>72727272</v>
      </c>
      <c r="AH181" s="292">
        <f t="shared" si="16"/>
        <v>72727272</v>
      </c>
      <c r="AI181" s="292">
        <f t="shared" si="16"/>
        <v>72727272</v>
      </c>
      <c r="AJ181" s="292">
        <f t="shared" si="16"/>
        <v>72727272</v>
      </c>
      <c r="AK181" s="292">
        <f t="shared" si="16"/>
        <v>72727272</v>
      </c>
      <c r="AL181" s="292">
        <f t="shared" si="16"/>
        <v>72727272</v>
      </c>
      <c r="AM181" s="292">
        <f t="shared" si="16"/>
        <v>72727272</v>
      </c>
      <c r="AN181" s="292">
        <f t="shared" si="16"/>
        <v>72727280</v>
      </c>
      <c r="AO181" s="332"/>
      <c r="AP181" s="114"/>
    </row>
    <row r="182" spans="1:44" s="47" customFormat="1" ht="93.75" customHeight="1" x14ac:dyDescent="0.25">
      <c r="A182" s="721" t="s">
        <v>69</v>
      </c>
      <c r="B182" s="67" t="s">
        <v>258</v>
      </c>
      <c r="C182" s="84" t="s">
        <v>259</v>
      </c>
      <c r="D182" s="84">
        <v>999999</v>
      </c>
      <c r="E182" s="84" t="s">
        <v>73</v>
      </c>
      <c r="F182" s="70"/>
      <c r="G182" s="70"/>
      <c r="H182" s="70"/>
      <c r="I182" s="70"/>
      <c r="J182" s="563" t="s">
        <v>260</v>
      </c>
      <c r="K182" s="563">
        <v>84131500</v>
      </c>
      <c r="L182" s="589" t="s">
        <v>261</v>
      </c>
      <c r="M182" s="529" t="s">
        <v>262</v>
      </c>
      <c r="N182" s="69" t="s">
        <v>176</v>
      </c>
      <c r="O182" s="69" t="s">
        <v>263</v>
      </c>
      <c r="P182" s="180" t="s">
        <v>75</v>
      </c>
      <c r="Q182" s="590">
        <v>523740734</v>
      </c>
      <c r="R182" s="590">
        <v>523740734</v>
      </c>
      <c r="S182" s="180" t="s">
        <v>84</v>
      </c>
      <c r="T182" s="172" t="s">
        <v>77</v>
      </c>
      <c r="U182" s="69" t="s">
        <v>264</v>
      </c>
      <c r="V182" s="70"/>
      <c r="W182" s="591"/>
      <c r="X182" s="590"/>
      <c r="Y182" s="70"/>
      <c r="Z182" s="70"/>
      <c r="AA182" s="70"/>
      <c r="AB182" s="592"/>
      <c r="AC182" s="593"/>
      <c r="AD182" s="331"/>
      <c r="AE182" s="590"/>
      <c r="AF182" s="590"/>
      <c r="AG182" s="590"/>
      <c r="AH182" s="590"/>
      <c r="AI182" s="590">
        <v>523740734</v>
      </c>
      <c r="AJ182" s="590"/>
      <c r="AK182" s="590"/>
      <c r="AL182" s="590"/>
      <c r="AM182" s="590"/>
      <c r="AN182" s="590"/>
      <c r="AO182" s="594"/>
      <c r="AP182" s="46"/>
    </row>
    <row r="183" spans="1:44" s="47" customFormat="1" ht="93.75" customHeight="1" x14ac:dyDescent="0.25">
      <c r="A183" s="202" t="s">
        <v>69</v>
      </c>
      <c r="B183" s="67" t="s">
        <v>258</v>
      </c>
      <c r="C183" s="84" t="s">
        <v>259</v>
      </c>
      <c r="D183" s="84">
        <v>999999</v>
      </c>
      <c r="E183" s="84" t="s">
        <v>73</v>
      </c>
      <c r="F183" s="70"/>
      <c r="G183" s="70"/>
      <c r="H183" s="70"/>
      <c r="I183" s="70"/>
      <c r="J183" s="595"/>
      <c r="K183" s="595"/>
      <c r="L183" s="596" t="s">
        <v>265</v>
      </c>
      <c r="M183" s="522" t="s">
        <v>96</v>
      </c>
      <c r="N183" s="239" t="s">
        <v>131</v>
      </c>
      <c r="O183" s="597"/>
      <c r="P183" s="239" t="s">
        <v>75</v>
      </c>
      <c r="Q183" s="598">
        <v>1086272494</v>
      </c>
      <c r="R183" s="598">
        <v>1086272494</v>
      </c>
      <c r="S183" s="239" t="s">
        <v>84</v>
      </c>
      <c r="T183" s="599" t="s">
        <v>77</v>
      </c>
      <c r="U183" s="239" t="s">
        <v>264</v>
      </c>
      <c r="V183" s="70"/>
      <c r="W183" s="591"/>
      <c r="X183" s="590"/>
      <c r="Y183" s="70"/>
      <c r="Z183" s="70"/>
      <c r="AA183" s="70"/>
      <c r="AB183" s="592"/>
      <c r="AC183" s="593"/>
      <c r="AD183" s="331"/>
      <c r="AE183" s="590">
        <v>1086272494</v>
      </c>
      <c r="AF183" s="590"/>
      <c r="AG183" s="590"/>
      <c r="AH183" s="590"/>
      <c r="AI183" s="447"/>
      <c r="AJ183" s="590"/>
      <c r="AK183" s="590"/>
      <c r="AL183" s="590"/>
      <c r="AM183" s="590"/>
      <c r="AN183" s="590"/>
      <c r="AO183" s="594"/>
      <c r="AP183" s="46"/>
    </row>
    <row r="184" spans="1:44" s="47" customFormat="1" ht="26.25" customHeight="1" x14ac:dyDescent="0.25">
      <c r="A184" s="815"/>
      <c r="B184" s="600"/>
      <c r="C184" s="584"/>
      <c r="D184" s="584"/>
      <c r="E184" s="584"/>
      <c r="F184" s="277"/>
      <c r="G184" s="277"/>
      <c r="H184" s="277"/>
      <c r="I184" s="277"/>
      <c r="J184" s="300"/>
      <c r="K184" s="300"/>
      <c r="L184" s="586"/>
      <c r="M184" s="586"/>
      <c r="N184" s="277"/>
      <c r="O184" s="277"/>
      <c r="P184" s="300"/>
      <c r="Q184" s="292">
        <f>SUM(Q182:Q183)</f>
        <v>1610013228</v>
      </c>
      <c r="R184" s="292"/>
      <c r="S184" s="300"/>
      <c r="T184" s="584"/>
      <c r="U184" s="277"/>
      <c r="V184" s="277"/>
      <c r="W184" s="587"/>
      <c r="X184" s="292"/>
      <c r="Y184" s="277"/>
      <c r="Z184" s="277"/>
      <c r="AA184" s="277"/>
      <c r="AB184" s="588"/>
      <c r="AC184" s="425">
        <f>+AC182</f>
        <v>0</v>
      </c>
      <c r="AD184" s="301">
        <f t="shared" ref="AD184:AN184" si="17">+AD182</f>
        <v>0</v>
      </c>
      <c r="AE184" s="292">
        <f>SUM(AE182:AE183)</f>
        <v>1086272494</v>
      </c>
      <c r="AF184" s="292">
        <f t="shared" si="17"/>
        <v>0</v>
      </c>
      <c r="AG184" s="292">
        <f t="shared" si="17"/>
        <v>0</v>
      </c>
      <c r="AH184" s="292">
        <f t="shared" si="17"/>
        <v>0</v>
      </c>
      <c r="AI184" s="292">
        <f t="shared" si="17"/>
        <v>523740734</v>
      </c>
      <c r="AJ184" s="292">
        <f t="shared" si="17"/>
        <v>0</v>
      </c>
      <c r="AK184" s="292">
        <f t="shared" si="17"/>
        <v>0</v>
      </c>
      <c r="AL184" s="292">
        <f t="shared" si="17"/>
        <v>0</v>
      </c>
      <c r="AM184" s="292">
        <f t="shared" si="17"/>
        <v>0</v>
      </c>
      <c r="AN184" s="292">
        <f t="shared" si="17"/>
        <v>0</v>
      </c>
      <c r="AO184" s="332"/>
      <c r="AP184" s="46"/>
    </row>
    <row r="185" spans="1:44" ht="92.25" customHeight="1" x14ac:dyDescent="0.25">
      <c r="A185" s="202" t="s">
        <v>69</v>
      </c>
      <c r="B185" s="67" t="s">
        <v>266</v>
      </c>
      <c r="C185" s="67" t="s">
        <v>196</v>
      </c>
      <c r="D185" s="67" t="s">
        <v>72</v>
      </c>
      <c r="E185" s="67" t="s">
        <v>73</v>
      </c>
      <c r="F185" s="141"/>
      <c r="G185" s="141"/>
      <c r="H185" s="141"/>
      <c r="I185" s="141"/>
      <c r="J185" s="180" t="s">
        <v>267</v>
      </c>
      <c r="K185" s="180">
        <v>78102203</v>
      </c>
      <c r="L185" s="465" t="s">
        <v>268</v>
      </c>
      <c r="M185" s="85" t="s">
        <v>57</v>
      </c>
      <c r="N185" s="172" t="s">
        <v>269</v>
      </c>
      <c r="O185" s="172" t="s">
        <v>263</v>
      </c>
      <c r="P185" s="581" t="s">
        <v>75</v>
      </c>
      <c r="Q185" s="452">
        <v>500000000</v>
      </c>
      <c r="R185" s="325">
        <v>500000000</v>
      </c>
      <c r="S185" s="172" t="s">
        <v>76</v>
      </c>
      <c r="T185" s="172" t="s">
        <v>77</v>
      </c>
      <c r="U185" s="69" t="s">
        <v>270</v>
      </c>
      <c r="V185" s="601">
        <v>7000079949</v>
      </c>
      <c r="W185" s="391">
        <v>4500026074</v>
      </c>
      <c r="X185" s="392">
        <v>500000000</v>
      </c>
      <c r="Y185" s="180" t="s">
        <v>271</v>
      </c>
      <c r="Z185" s="180" t="s">
        <v>272</v>
      </c>
      <c r="AA185" s="180"/>
      <c r="AB185" s="582"/>
      <c r="AC185" s="363"/>
      <c r="AD185" s="327">
        <v>45454545.454545453</v>
      </c>
      <c r="AE185" s="327">
        <v>45454545.454545453</v>
      </c>
      <c r="AF185" s="327">
        <v>45454545.454545453</v>
      </c>
      <c r="AG185" s="327">
        <v>45454545.454545453</v>
      </c>
      <c r="AH185" s="327">
        <v>45454545.454545453</v>
      </c>
      <c r="AI185" s="327">
        <v>45454545.454545453</v>
      </c>
      <c r="AJ185" s="327">
        <v>45454545.454545453</v>
      </c>
      <c r="AK185" s="327">
        <v>45454545.454545453</v>
      </c>
      <c r="AL185" s="327">
        <v>45454545.454545453</v>
      </c>
      <c r="AM185" s="327">
        <v>45454545.454545453</v>
      </c>
      <c r="AN185" s="327">
        <v>45454545.454545453</v>
      </c>
      <c r="AO185" s="515">
        <v>0</v>
      </c>
      <c r="AP185" s="114"/>
    </row>
    <row r="186" spans="1:44" ht="92.25" customHeight="1" x14ac:dyDescent="0.25">
      <c r="A186" s="202" t="s">
        <v>69</v>
      </c>
      <c r="B186" s="67" t="s">
        <v>266</v>
      </c>
      <c r="C186" s="67" t="s">
        <v>196</v>
      </c>
      <c r="D186" s="67" t="s">
        <v>72</v>
      </c>
      <c r="E186" s="67" t="s">
        <v>73</v>
      </c>
      <c r="F186" s="141"/>
      <c r="G186" s="141"/>
      <c r="H186" s="141"/>
      <c r="I186" s="141"/>
      <c r="J186" s="180"/>
      <c r="K186" s="180"/>
      <c r="L186" s="521" t="s">
        <v>158</v>
      </c>
      <c r="M186" s="602"/>
      <c r="N186" s="599"/>
      <c r="O186" s="599"/>
      <c r="P186" s="603" t="s">
        <v>75</v>
      </c>
      <c r="Q186" s="290">
        <v>20234152</v>
      </c>
      <c r="R186" s="290">
        <v>20234152</v>
      </c>
      <c r="S186" s="172" t="s">
        <v>76</v>
      </c>
      <c r="T186" s="172" t="s">
        <v>77</v>
      </c>
      <c r="U186" s="69" t="s">
        <v>270</v>
      </c>
      <c r="V186" s="601">
        <v>7000080727</v>
      </c>
      <c r="W186" s="391">
        <v>8000085628</v>
      </c>
      <c r="X186" s="392"/>
      <c r="Y186" s="180"/>
      <c r="Z186" s="180"/>
      <c r="AA186" s="180"/>
      <c r="AB186" s="582"/>
      <c r="AC186" s="604">
        <v>150000000</v>
      </c>
      <c r="AD186" s="327"/>
      <c r="AE186" s="327"/>
      <c r="AF186" s="327"/>
      <c r="AG186" s="327"/>
      <c r="AH186" s="327"/>
      <c r="AI186" s="327"/>
      <c r="AJ186" s="327"/>
      <c r="AK186" s="327"/>
      <c r="AL186" s="327"/>
      <c r="AM186" s="327"/>
      <c r="AN186" s="327"/>
      <c r="AO186" s="515"/>
      <c r="AP186" s="114"/>
    </row>
    <row r="187" spans="1:44" ht="78.75" customHeight="1" x14ac:dyDescent="0.25">
      <c r="A187" s="202" t="s">
        <v>69</v>
      </c>
      <c r="B187" s="67" t="s">
        <v>266</v>
      </c>
      <c r="C187" s="67" t="s">
        <v>196</v>
      </c>
      <c r="D187" s="67" t="s">
        <v>72</v>
      </c>
      <c r="E187" s="67" t="s">
        <v>73</v>
      </c>
      <c r="F187" s="141"/>
      <c r="G187" s="141"/>
      <c r="H187" s="141"/>
      <c r="I187" s="141"/>
      <c r="J187" s="69" t="s">
        <v>273</v>
      </c>
      <c r="K187" s="69">
        <v>82101802</v>
      </c>
      <c r="L187" s="605" t="s">
        <v>274</v>
      </c>
      <c r="M187" s="601" t="s">
        <v>105</v>
      </c>
      <c r="N187" s="601" t="s">
        <v>192</v>
      </c>
      <c r="O187" s="606" t="s">
        <v>275</v>
      </c>
      <c r="P187" s="581" t="s">
        <v>75</v>
      </c>
      <c r="Q187" s="607">
        <v>500000000</v>
      </c>
      <c r="R187" s="325">
        <v>500000000</v>
      </c>
      <c r="S187" s="172" t="s">
        <v>76</v>
      </c>
      <c r="T187" s="172" t="s">
        <v>77</v>
      </c>
      <c r="U187" s="40" t="s">
        <v>79</v>
      </c>
      <c r="V187" s="601">
        <v>7000080054</v>
      </c>
      <c r="W187" s="391"/>
      <c r="X187" s="392"/>
      <c r="Y187" s="180"/>
      <c r="Z187" s="180"/>
      <c r="AA187" s="180"/>
      <c r="AB187" s="582"/>
      <c r="AC187" s="604"/>
      <c r="AD187" s="604">
        <v>500000000</v>
      </c>
      <c r="AE187" s="604"/>
      <c r="AF187" s="604"/>
      <c r="AG187" s="604"/>
      <c r="AH187" s="604"/>
      <c r="AI187" s="604"/>
      <c r="AJ187" s="604"/>
      <c r="AK187" s="604"/>
      <c r="AL187" s="604"/>
      <c r="AM187" s="604"/>
      <c r="AN187" s="604"/>
      <c r="AO187" s="515"/>
      <c r="AP187" s="114">
        <f>1557920000-700000000</f>
        <v>857920000</v>
      </c>
      <c r="AR187" s="608">
        <f>+AP187/5</f>
        <v>171584000</v>
      </c>
    </row>
    <row r="188" spans="1:44" ht="78.75" customHeight="1" x14ac:dyDescent="0.25">
      <c r="A188" s="202" t="s">
        <v>69</v>
      </c>
      <c r="B188" s="67" t="s">
        <v>266</v>
      </c>
      <c r="C188" s="67" t="s">
        <v>196</v>
      </c>
      <c r="D188" s="67" t="s">
        <v>72</v>
      </c>
      <c r="E188" s="67" t="s">
        <v>73</v>
      </c>
      <c r="F188" s="141"/>
      <c r="G188" s="141"/>
      <c r="H188" s="141"/>
      <c r="I188" s="141"/>
      <c r="J188" s="239"/>
      <c r="K188" s="239"/>
      <c r="L188" s="609" t="s">
        <v>276</v>
      </c>
      <c r="M188" s="610" t="s">
        <v>164</v>
      </c>
      <c r="N188" s="610"/>
      <c r="O188" s="340"/>
      <c r="P188" s="603" t="s">
        <v>75</v>
      </c>
      <c r="Q188" s="611">
        <v>500000000</v>
      </c>
      <c r="R188" s="611">
        <v>500000000</v>
      </c>
      <c r="S188" s="599" t="s">
        <v>76</v>
      </c>
      <c r="T188" s="599" t="s">
        <v>77</v>
      </c>
      <c r="U188" s="340" t="s">
        <v>79</v>
      </c>
      <c r="V188" s="601"/>
      <c r="W188" s="391"/>
      <c r="X188" s="392"/>
      <c r="Y188" s="180"/>
      <c r="Z188" s="180"/>
      <c r="AA188" s="180"/>
      <c r="AB188" s="582"/>
      <c r="AC188" s="604"/>
      <c r="AD188" s="604">
        <v>500000000</v>
      </c>
      <c r="AE188" s="604"/>
      <c r="AF188" s="604"/>
      <c r="AG188" s="604"/>
      <c r="AH188" s="604"/>
      <c r="AI188" s="604"/>
      <c r="AJ188" s="604"/>
      <c r="AK188" s="604"/>
      <c r="AL188" s="604"/>
      <c r="AM188" s="604"/>
      <c r="AN188" s="604"/>
      <c r="AO188" s="515"/>
      <c r="AP188" s="114"/>
      <c r="AR188" s="608"/>
    </row>
    <row r="189" spans="1:44" ht="78.75" customHeight="1" x14ac:dyDescent="0.25">
      <c r="A189" s="202" t="s">
        <v>69</v>
      </c>
      <c r="B189" s="67" t="s">
        <v>266</v>
      </c>
      <c r="C189" s="67" t="s">
        <v>196</v>
      </c>
      <c r="D189" s="67" t="s">
        <v>72</v>
      </c>
      <c r="E189" s="67" t="s">
        <v>73</v>
      </c>
      <c r="F189" s="141"/>
      <c r="G189" s="141"/>
      <c r="H189" s="141"/>
      <c r="I189" s="141"/>
      <c r="J189" s="239"/>
      <c r="K189" s="239"/>
      <c r="L189" s="609" t="s">
        <v>277</v>
      </c>
      <c r="M189" s="610" t="s">
        <v>105</v>
      </c>
      <c r="N189" s="610"/>
      <c r="O189" s="340"/>
      <c r="P189" s="603" t="s">
        <v>75</v>
      </c>
      <c r="Q189" s="611">
        <v>286580000</v>
      </c>
      <c r="R189" s="611">
        <v>286580000</v>
      </c>
      <c r="S189" s="599" t="s">
        <v>76</v>
      </c>
      <c r="T189" s="599" t="s">
        <v>77</v>
      </c>
      <c r="U189" s="340" t="s">
        <v>78</v>
      </c>
      <c r="V189" s="610">
        <v>7000080811</v>
      </c>
      <c r="W189" s="246"/>
      <c r="X189" s="290"/>
      <c r="Y189" s="239"/>
      <c r="Z189" s="239"/>
      <c r="AA189" s="239"/>
      <c r="AB189" s="612"/>
      <c r="AC189" s="604"/>
      <c r="AD189" s="604">
        <v>286580000</v>
      </c>
      <c r="AE189" s="604"/>
      <c r="AF189" s="604"/>
      <c r="AG189" s="604"/>
      <c r="AH189" s="604"/>
      <c r="AI189" s="604"/>
      <c r="AJ189" s="604"/>
      <c r="AK189" s="604"/>
      <c r="AL189" s="604"/>
      <c r="AM189" s="604"/>
      <c r="AN189" s="604"/>
      <c r="AO189" s="515"/>
      <c r="AP189" s="114"/>
      <c r="AR189" s="608"/>
    </row>
    <row r="190" spans="1:44" ht="27" customHeight="1" x14ac:dyDescent="0.25">
      <c r="A190" s="300"/>
      <c r="B190" s="295"/>
      <c r="C190" s="296"/>
      <c r="D190" s="296"/>
      <c r="E190" s="296"/>
      <c r="F190" s="297"/>
      <c r="G190" s="297"/>
      <c r="H190" s="297"/>
      <c r="I190" s="297"/>
      <c r="J190" s="298"/>
      <c r="K190" s="297"/>
      <c r="L190" s="423"/>
      <c r="M190" s="300"/>
      <c r="N190" s="297"/>
      <c r="O190" s="302">
        <f>+P190-R190</f>
        <v>537685848</v>
      </c>
      <c r="P190" s="124">
        <v>1557920000</v>
      </c>
      <c r="Q190" s="194"/>
      <c r="R190" s="194">
        <f>SUM(R185:R187)</f>
        <v>1020234152</v>
      </c>
      <c r="S190" s="302"/>
      <c r="T190" s="297"/>
      <c r="U190" s="297"/>
      <c r="V190" s="297"/>
      <c r="W190" s="297"/>
      <c r="X190" s="297"/>
      <c r="Y190" s="297"/>
      <c r="Z190" s="297"/>
      <c r="AA190" s="297"/>
      <c r="AB190" s="297"/>
      <c r="AC190" s="613">
        <f t="shared" ref="AC190:AN190" si="18">+SUM(AC185:AC187)</f>
        <v>150000000</v>
      </c>
      <c r="AD190" s="423">
        <f t="shared" si="18"/>
        <v>545454545.4545455</v>
      </c>
      <c r="AE190" s="423">
        <f t="shared" si="18"/>
        <v>45454545.454545453</v>
      </c>
      <c r="AF190" s="423">
        <f t="shared" si="18"/>
        <v>45454545.454545453</v>
      </c>
      <c r="AG190" s="423">
        <f t="shared" si="18"/>
        <v>45454545.454545453</v>
      </c>
      <c r="AH190" s="423">
        <f t="shared" si="18"/>
        <v>45454545.454545453</v>
      </c>
      <c r="AI190" s="423">
        <f t="shared" si="18"/>
        <v>45454545.454545453</v>
      </c>
      <c r="AJ190" s="423">
        <f t="shared" si="18"/>
        <v>45454545.454545453</v>
      </c>
      <c r="AK190" s="423">
        <f t="shared" si="18"/>
        <v>45454545.454545453</v>
      </c>
      <c r="AL190" s="423">
        <f t="shared" si="18"/>
        <v>45454545.454545453</v>
      </c>
      <c r="AM190" s="423">
        <f t="shared" si="18"/>
        <v>45454545.454545453</v>
      </c>
      <c r="AN190" s="423">
        <f t="shared" si="18"/>
        <v>45454545.454545453</v>
      </c>
      <c r="AO190" s="210"/>
      <c r="AP190" s="114"/>
    </row>
    <row r="191" spans="1:44" s="305" customFormat="1" ht="53.25" customHeight="1" x14ac:dyDescent="0.25">
      <c r="A191" s="202" t="s">
        <v>69</v>
      </c>
      <c r="B191" s="67" t="s">
        <v>278</v>
      </c>
      <c r="C191" s="67" t="s">
        <v>196</v>
      </c>
      <c r="D191" s="67" t="s">
        <v>72</v>
      </c>
      <c r="E191" s="67" t="s">
        <v>73</v>
      </c>
      <c r="F191" s="141"/>
      <c r="G191" s="141"/>
      <c r="H191" s="141"/>
      <c r="I191" s="141"/>
      <c r="J191" s="180" t="s">
        <v>279</v>
      </c>
      <c r="K191" s="180">
        <v>76101500</v>
      </c>
      <c r="L191" s="562" t="s">
        <v>280</v>
      </c>
      <c r="M191" s="457" t="s">
        <v>164</v>
      </c>
      <c r="N191" s="180" t="s">
        <v>125</v>
      </c>
      <c r="O191" s="69" t="s">
        <v>115</v>
      </c>
      <c r="P191" s="180" t="s">
        <v>75</v>
      </c>
      <c r="Q191" s="392">
        <v>70000000</v>
      </c>
      <c r="R191" s="452">
        <v>70000000</v>
      </c>
      <c r="S191" s="180" t="s">
        <v>76</v>
      </c>
      <c r="T191" s="180" t="s">
        <v>77</v>
      </c>
      <c r="U191" s="69" t="s">
        <v>270</v>
      </c>
      <c r="V191" s="180">
        <v>7000080056</v>
      </c>
      <c r="W191" s="391"/>
      <c r="X191" s="392"/>
      <c r="Y191" s="47"/>
      <c r="Z191" s="180"/>
      <c r="AA191" s="180"/>
      <c r="AB191" s="506"/>
      <c r="AC191" s="363"/>
      <c r="AD191" s="363"/>
      <c r="AE191" s="363"/>
      <c r="AF191" s="363">
        <v>14000000</v>
      </c>
      <c r="AG191" s="363"/>
      <c r="AH191" s="363">
        <v>14000000</v>
      </c>
      <c r="AI191" s="357"/>
      <c r="AJ191" s="363">
        <v>14000000</v>
      </c>
      <c r="AK191" s="363"/>
      <c r="AL191" s="363">
        <v>14000000</v>
      </c>
      <c r="AM191" s="148"/>
      <c r="AN191" s="363">
        <v>14000000</v>
      </c>
      <c r="AO191" s="210">
        <f>SUM(AC191:AN191)</f>
        <v>70000000</v>
      </c>
      <c r="AP191" s="114"/>
      <c r="AQ191"/>
      <c r="AR191" s="114"/>
    </row>
    <row r="192" spans="1:44" s="619" customFormat="1" ht="48.75" customHeight="1" x14ac:dyDescent="0.25">
      <c r="A192" s="721" t="s">
        <v>69</v>
      </c>
      <c r="B192" s="67" t="s">
        <v>278</v>
      </c>
      <c r="C192" s="67" t="s">
        <v>196</v>
      </c>
      <c r="D192" s="67" t="s">
        <v>72</v>
      </c>
      <c r="E192" s="67" t="s">
        <v>73</v>
      </c>
      <c r="F192" s="141"/>
      <c r="G192" s="141"/>
      <c r="H192" s="141"/>
      <c r="I192" s="141"/>
      <c r="J192" s="614"/>
      <c r="K192" s="614"/>
      <c r="L192" s="465" t="s">
        <v>281</v>
      </c>
      <c r="M192" s="445" t="s">
        <v>282</v>
      </c>
      <c r="N192" s="443" t="s">
        <v>283</v>
      </c>
      <c r="O192" s="69" t="s">
        <v>115</v>
      </c>
      <c r="P192" s="180" t="s">
        <v>75</v>
      </c>
      <c r="Q192" s="615">
        <v>21690000</v>
      </c>
      <c r="R192" s="615">
        <v>30000000</v>
      </c>
      <c r="S192" s="443" t="s">
        <v>76</v>
      </c>
      <c r="T192" s="443" t="s">
        <v>77</v>
      </c>
      <c r="U192" s="69" t="s">
        <v>270</v>
      </c>
      <c r="V192" s="180"/>
      <c r="W192" s="616"/>
      <c r="X192" s="392"/>
      <c r="Y192" s="180"/>
      <c r="Z192" s="393"/>
      <c r="AA192" s="180"/>
      <c r="AB192" s="506"/>
      <c r="AC192" s="363"/>
      <c r="AD192" s="363"/>
      <c r="AE192" s="363"/>
      <c r="AF192" s="363"/>
      <c r="AG192" s="363"/>
      <c r="AH192" s="452">
        <v>30000000</v>
      </c>
      <c r="AI192" s="617"/>
      <c r="AJ192" s="363"/>
      <c r="AK192" s="617"/>
      <c r="AL192" s="363"/>
      <c r="AM192" s="363"/>
      <c r="AN192" s="363"/>
      <c r="AO192" s="447"/>
      <c r="AP192" s="114"/>
      <c r="AQ192" s="618"/>
      <c r="AR192" s="305"/>
    </row>
    <row r="193" spans="1:42" s="619" customFormat="1" ht="21.75" customHeight="1" x14ac:dyDescent="0.25">
      <c r="A193" s="300"/>
      <c r="B193" s="295"/>
      <c r="C193" s="296"/>
      <c r="D193" s="296"/>
      <c r="E193" s="296"/>
      <c r="F193" s="297"/>
      <c r="G193" s="297"/>
      <c r="H193" s="297"/>
      <c r="I193" s="297"/>
      <c r="J193" s="298"/>
      <c r="K193" s="297"/>
      <c r="L193" s="423"/>
      <c r="M193" s="300"/>
      <c r="N193" s="297"/>
      <c r="O193" s="297"/>
      <c r="P193" s="124">
        <v>71690000</v>
      </c>
      <c r="Q193" s="301"/>
      <c r="R193" s="620">
        <f>SUM(R191:R192)</f>
        <v>100000000</v>
      </c>
      <c r="S193" s="297"/>
      <c r="T193" s="297"/>
      <c r="U193" s="297"/>
      <c r="V193" s="297"/>
      <c r="W193" s="297"/>
      <c r="X193" s="297"/>
      <c r="Y193" s="297"/>
      <c r="Z193" s="297"/>
      <c r="AA193" s="297"/>
      <c r="AB193" s="297"/>
      <c r="AC193" s="299">
        <f>+AC191+AC192</f>
        <v>0</v>
      </c>
      <c r="AD193" s="299">
        <f t="shared" ref="AD193:AN193" si="19">+AD191+AD192</f>
        <v>0</v>
      </c>
      <c r="AE193" s="423">
        <f t="shared" si="19"/>
        <v>0</v>
      </c>
      <c r="AF193" s="423">
        <f t="shared" si="19"/>
        <v>14000000</v>
      </c>
      <c r="AG193" s="423">
        <f t="shared" si="19"/>
        <v>0</v>
      </c>
      <c r="AH193" s="423">
        <f t="shared" si="19"/>
        <v>44000000</v>
      </c>
      <c r="AI193" s="423">
        <f t="shared" si="19"/>
        <v>0</v>
      </c>
      <c r="AJ193" s="423">
        <f t="shared" si="19"/>
        <v>14000000</v>
      </c>
      <c r="AK193" s="423">
        <f t="shared" si="19"/>
        <v>0</v>
      </c>
      <c r="AL193" s="423">
        <f t="shared" si="19"/>
        <v>14000000</v>
      </c>
      <c r="AM193" s="423">
        <f t="shared" si="19"/>
        <v>0</v>
      </c>
      <c r="AN193" s="423">
        <f t="shared" si="19"/>
        <v>14000000</v>
      </c>
      <c r="AO193" s="210"/>
      <c r="AP193" s="114"/>
    </row>
    <row r="194" spans="1:42" s="619" customFormat="1" ht="27.75" customHeight="1" x14ac:dyDescent="0.25">
      <c r="A194" s="721" t="s">
        <v>284</v>
      </c>
      <c r="B194" s="376" t="s">
        <v>285</v>
      </c>
      <c r="C194" s="376" t="s">
        <v>286</v>
      </c>
      <c r="D194" s="376" t="s">
        <v>72</v>
      </c>
      <c r="E194" s="376" t="s">
        <v>73</v>
      </c>
      <c r="F194" s="379"/>
      <c r="G194" s="379"/>
      <c r="H194" s="379"/>
      <c r="I194" s="379"/>
      <c r="J194" s="621" t="s">
        <v>287</v>
      </c>
      <c r="K194" s="622">
        <v>83101500</v>
      </c>
      <c r="L194" s="623" t="s">
        <v>288</v>
      </c>
      <c r="M194" s="622"/>
      <c r="N194" s="622"/>
      <c r="O194" s="622"/>
      <c r="P194" s="622" t="s">
        <v>75</v>
      </c>
      <c r="Q194" s="624">
        <v>64000000</v>
      </c>
      <c r="R194" s="624">
        <v>64000000</v>
      </c>
      <c r="S194" s="622" t="s">
        <v>76</v>
      </c>
      <c r="T194" s="622" t="s">
        <v>77</v>
      </c>
      <c r="U194" s="287" t="s">
        <v>101</v>
      </c>
      <c r="V194" s="219"/>
      <c r="W194" s="379"/>
      <c r="X194" s="379"/>
      <c r="Y194" s="379"/>
      <c r="Z194" s="379"/>
      <c r="AA194" s="379"/>
      <c r="AB194" s="379"/>
      <c r="AC194" s="625">
        <v>18181818</v>
      </c>
      <c r="AD194" s="625">
        <v>25245781</v>
      </c>
      <c r="AE194" s="625">
        <v>18181818</v>
      </c>
      <c r="AF194" s="625">
        <v>11117856</v>
      </c>
      <c r="AG194" s="625">
        <v>18181820</v>
      </c>
      <c r="AH194" s="625">
        <v>18181818</v>
      </c>
      <c r="AI194" s="625">
        <v>18181818</v>
      </c>
      <c r="AJ194" s="625">
        <v>18181818</v>
      </c>
      <c r="AK194" s="625">
        <v>18181818</v>
      </c>
      <c r="AL194" s="625">
        <v>18181817</v>
      </c>
      <c r="AM194" s="625">
        <v>18181818</v>
      </c>
      <c r="AN194" s="625">
        <v>14000000</v>
      </c>
      <c r="AO194" s="210"/>
      <c r="AP194" s="114"/>
    </row>
    <row r="195" spans="1:42" s="632" customFormat="1" ht="27.75" customHeight="1" x14ac:dyDescent="0.25">
      <c r="A195" s="202" t="s">
        <v>284</v>
      </c>
      <c r="B195" s="376" t="s">
        <v>285</v>
      </c>
      <c r="C195" s="376" t="s">
        <v>286</v>
      </c>
      <c r="D195" s="376" t="s">
        <v>72</v>
      </c>
      <c r="E195" s="376" t="s">
        <v>73</v>
      </c>
      <c r="F195" s="379"/>
      <c r="G195" s="379"/>
      <c r="H195" s="379"/>
      <c r="I195" s="379"/>
      <c r="J195" s="621" t="s">
        <v>287</v>
      </c>
      <c r="K195" s="622">
        <v>83101500</v>
      </c>
      <c r="L195" s="623" t="s">
        <v>288</v>
      </c>
      <c r="M195" s="626"/>
      <c r="N195" s="626"/>
      <c r="O195" s="626"/>
      <c r="P195" s="622" t="s">
        <v>75</v>
      </c>
      <c r="Q195" s="627">
        <v>150000000</v>
      </c>
      <c r="R195" s="627">
        <v>150000000</v>
      </c>
      <c r="S195" s="622" t="s">
        <v>76</v>
      </c>
      <c r="T195" s="622" t="s">
        <v>77</v>
      </c>
      <c r="U195" s="287" t="s">
        <v>101</v>
      </c>
      <c r="V195" s="628">
        <v>7000080740</v>
      </c>
      <c r="W195" s="629"/>
      <c r="X195" s="629"/>
      <c r="Y195" s="629"/>
      <c r="Z195" s="629"/>
      <c r="AA195" s="629"/>
      <c r="AB195" s="629"/>
      <c r="AC195" s="630"/>
      <c r="AD195" s="630"/>
      <c r="AE195" s="630"/>
      <c r="AF195" s="630"/>
      <c r="AG195" s="630"/>
      <c r="AH195" s="630"/>
      <c r="AI195" s="630"/>
      <c r="AJ195" s="630"/>
      <c r="AK195" s="630"/>
      <c r="AL195" s="630"/>
      <c r="AM195" s="630"/>
      <c r="AN195" s="630"/>
      <c r="AO195" s="631"/>
      <c r="AP195" s="114"/>
    </row>
    <row r="196" spans="1:42" s="632" customFormat="1" ht="27.75" customHeight="1" x14ac:dyDescent="0.25">
      <c r="A196" s="202" t="s">
        <v>284</v>
      </c>
      <c r="B196" s="376" t="s">
        <v>285</v>
      </c>
      <c r="C196" s="376" t="s">
        <v>286</v>
      </c>
      <c r="D196" s="376" t="s">
        <v>72</v>
      </c>
      <c r="E196" s="376" t="s">
        <v>73</v>
      </c>
      <c r="F196" s="629"/>
      <c r="G196" s="629"/>
      <c r="H196" s="629"/>
      <c r="I196" s="629"/>
      <c r="J196" s="621" t="s">
        <v>287</v>
      </c>
      <c r="K196" s="622">
        <v>83101500</v>
      </c>
      <c r="L196" s="623" t="s">
        <v>288</v>
      </c>
      <c r="M196" s="626"/>
      <c r="N196" s="626"/>
      <c r="O196" s="626"/>
      <c r="P196" s="622" t="s">
        <v>75</v>
      </c>
      <c r="Q196" s="627"/>
      <c r="R196" s="627">
        <v>1618960</v>
      </c>
      <c r="S196" s="622" t="s">
        <v>76</v>
      </c>
      <c r="T196" s="622" t="s">
        <v>77</v>
      </c>
      <c r="U196" s="287" t="s">
        <v>101</v>
      </c>
      <c r="V196" s="628">
        <v>7000080740</v>
      </c>
      <c r="W196" s="629">
        <v>8000085627</v>
      </c>
      <c r="X196" s="633">
        <v>1618960</v>
      </c>
      <c r="Y196" s="629"/>
      <c r="Z196" s="629" t="s">
        <v>289</v>
      </c>
      <c r="AA196" s="629"/>
      <c r="AB196" s="629"/>
      <c r="AC196" s="630">
        <v>1618960</v>
      </c>
      <c r="AD196" s="630"/>
      <c r="AE196" s="630"/>
      <c r="AF196" s="630"/>
      <c r="AG196" s="630"/>
      <c r="AH196" s="630"/>
      <c r="AI196" s="630"/>
      <c r="AJ196" s="630"/>
      <c r="AK196" s="630"/>
      <c r="AL196" s="630"/>
      <c r="AM196" s="630"/>
      <c r="AN196" s="630"/>
      <c r="AO196" s="631"/>
      <c r="AP196" s="114"/>
    </row>
    <row r="197" spans="1:42" s="632" customFormat="1" ht="27.75" customHeight="1" x14ac:dyDescent="0.25">
      <c r="A197" s="202" t="s">
        <v>284</v>
      </c>
      <c r="B197" s="376" t="s">
        <v>285</v>
      </c>
      <c r="C197" s="376" t="s">
        <v>286</v>
      </c>
      <c r="D197" s="376" t="s">
        <v>72</v>
      </c>
      <c r="E197" s="376" t="s">
        <v>73</v>
      </c>
      <c r="F197" s="629"/>
      <c r="G197" s="629"/>
      <c r="H197" s="629"/>
      <c r="I197" s="629"/>
      <c r="J197" s="621" t="s">
        <v>287</v>
      </c>
      <c r="K197" s="622">
        <v>83101500</v>
      </c>
      <c r="L197" s="623" t="s">
        <v>288</v>
      </c>
      <c r="M197" s="626"/>
      <c r="N197" s="626"/>
      <c r="O197" s="626"/>
      <c r="P197" s="622" t="s">
        <v>75</v>
      </c>
      <c r="Q197" s="627"/>
      <c r="R197" s="627">
        <v>656730</v>
      </c>
      <c r="S197" s="622" t="s">
        <v>76</v>
      </c>
      <c r="T197" s="622" t="s">
        <v>77</v>
      </c>
      <c r="U197" s="287" t="s">
        <v>101</v>
      </c>
      <c r="V197" s="628">
        <v>7000080740</v>
      </c>
      <c r="W197" s="629">
        <v>8000085626</v>
      </c>
      <c r="X197" s="633">
        <v>656730</v>
      </c>
      <c r="Y197" s="629"/>
      <c r="Z197" s="629" t="s">
        <v>289</v>
      </c>
      <c r="AA197" s="629"/>
      <c r="AB197" s="629"/>
      <c r="AC197" s="630">
        <v>656730</v>
      </c>
      <c r="AD197" s="630"/>
      <c r="AE197" s="630"/>
      <c r="AF197" s="630"/>
      <c r="AG197" s="630"/>
      <c r="AH197" s="630"/>
      <c r="AI197" s="630"/>
      <c r="AJ197" s="630"/>
      <c r="AK197" s="630"/>
      <c r="AL197" s="630"/>
      <c r="AM197" s="630"/>
      <c r="AN197" s="630"/>
      <c r="AO197" s="631"/>
      <c r="AP197" s="114"/>
    </row>
    <row r="198" spans="1:42" s="632" customFormat="1" ht="27.75" customHeight="1" x14ac:dyDescent="0.25">
      <c r="A198" s="816"/>
      <c r="B198" s="634"/>
      <c r="C198" s="634"/>
      <c r="D198" s="634"/>
      <c r="E198" s="634"/>
      <c r="F198" s="635"/>
      <c r="G198" s="635"/>
      <c r="H198" s="635"/>
      <c r="I198" s="635"/>
      <c r="J198" s="636"/>
      <c r="K198" s="635"/>
      <c r="L198" s="637"/>
      <c r="M198" s="635"/>
      <c r="N198" s="635"/>
      <c r="O198" s="635"/>
      <c r="P198" s="124">
        <f>+R198-Q198</f>
        <v>0</v>
      </c>
      <c r="Q198" s="638">
        <f>SUM(Q194)</f>
        <v>64000000</v>
      </c>
      <c r="R198" s="638">
        <f>SUM(R194)</f>
        <v>64000000</v>
      </c>
      <c r="S198" s="635"/>
      <c r="T198" s="635"/>
      <c r="U198" s="635"/>
      <c r="V198" s="635"/>
      <c r="W198" s="635"/>
      <c r="X198" s="635"/>
      <c r="Y198" s="635"/>
      <c r="Z198" s="635"/>
      <c r="AA198" s="635"/>
      <c r="AB198" s="635"/>
      <c r="AC198" s="639">
        <f t="shared" ref="AC198:AN198" si="20">+AC194</f>
        <v>18181818</v>
      </c>
      <c r="AD198" s="639">
        <f t="shared" si="20"/>
        <v>25245781</v>
      </c>
      <c r="AE198" s="639">
        <f t="shared" si="20"/>
        <v>18181818</v>
      </c>
      <c r="AF198" s="639">
        <f t="shared" si="20"/>
        <v>11117856</v>
      </c>
      <c r="AG198" s="639">
        <f t="shared" si="20"/>
        <v>18181820</v>
      </c>
      <c r="AH198" s="639">
        <f t="shared" si="20"/>
        <v>18181818</v>
      </c>
      <c r="AI198" s="639">
        <f t="shared" si="20"/>
        <v>18181818</v>
      </c>
      <c r="AJ198" s="639">
        <f t="shared" si="20"/>
        <v>18181818</v>
      </c>
      <c r="AK198" s="639">
        <f t="shared" si="20"/>
        <v>18181818</v>
      </c>
      <c r="AL198" s="639">
        <f t="shared" si="20"/>
        <v>18181817</v>
      </c>
      <c r="AM198" s="639">
        <f t="shared" si="20"/>
        <v>18181818</v>
      </c>
      <c r="AN198" s="639">
        <f t="shared" si="20"/>
        <v>14000000</v>
      </c>
      <c r="AO198" s="640"/>
      <c r="AP198" s="114"/>
    </row>
    <row r="199" spans="1:42" s="632" customFormat="1" ht="27.75" customHeight="1" x14ac:dyDescent="0.25">
      <c r="A199" s="721" t="s">
        <v>69</v>
      </c>
      <c r="B199" s="376" t="s">
        <v>290</v>
      </c>
      <c r="C199" s="376" t="s">
        <v>291</v>
      </c>
      <c r="D199" s="376" t="s">
        <v>72</v>
      </c>
      <c r="E199" s="376" t="s">
        <v>73</v>
      </c>
      <c r="F199" s="379"/>
      <c r="G199" s="379"/>
      <c r="H199" s="379"/>
      <c r="I199" s="379"/>
      <c r="J199" s="621" t="s">
        <v>292</v>
      </c>
      <c r="K199" s="622">
        <v>83101804</v>
      </c>
      <c r="L199" s="623" t="s">
        <v>293</v>
      </c>
      <c r="M199" s="622"/>
      <c r="N199" s="622"/>
      <c r="O199" s="622"/>
      <c r="P199" s="622" t="s">
        <v>75</v>
      </c>
      <c r="Q199" s="624">
        <v>294154000</v>
      </c>
      <c r="R199" s="624">
        <v>294154000</v>
      </c>
      <c r="S199" s="641" t="s">
        <v>76</v>
      </c>
      <c r="T199" s="642" t="s">
        <v>77</v>
      </c>
      <c r="U199" s="287" t="s">
        <v>101</v>
      </c>
      <c r="V199" s="219"/>
      <c r="W199" s="379"/>
      <c r="X199" s="379"/>
      <c r="Y199" s="379"/>
      <c r="Z199" s="379"/>
      <c r="AA199" s="379"/>
      <c r="AB199" s="379"/>
      <c r="AC199" s="625">
        <v>67472727</v>
      </c>
      <c r="AD199" s="625">
        <v>67472727</v>
      </c>
      <c r="AE199" s="625">
        <v>67472728</v>
      </c>
      <c r="AF199" s="625">
        <v>67472726</v>
      </c>
      <c r="AG199" s="625">
        <v>67472727</v>
      </c>
      <c r="AH199" s="625">
        <v>67472728</v>
      </c>
      <c r="AI199" s="625">
        <v>67472729</v>
      </c>
      <c r="AJ199" s="625">
        <v>67472727</v>
      </c>
      <c r="AK199" s="625">
        <v>67472727</v>
      </c>
      <c r="AL199" s="625">
        <v>67472727</v>
      </c>
      <c r="AM199" s="625">
        <v>67472727</v>
      </c>
      <c r="AN199" s="625">
        <v>51954000</v>
      </c>
      <c r="AO199" s="640"/>
      <c r="AP199" s="114"/>
    </row>
    <row r="200" spans="1:42" s="632" customFormat="1" ht="27.75" customHeight="1" x14ac:dyDescent="0.25">
      <c r="A200" s="202" t="s">
        <v>69</v>
      </c>
      <c r="B200" s="376" t="s">
        <v>290</v>
      </c>
      <c r="C200" s="376" t="s">
        <v>291</v>
      </c>
      <c r="D200" s="376" t="s">
        <v>72</v>
      </c>
      <c r="E200" s="376" t="s">
        <v>73</v>
      </c>
      <c r="F200" s="379"/>
      <c r="G200" s="379"/>
      <c r="H200" s="379"/>
      <c r="I200" s="379"/>
      <c r="J200" s="621" t="s">
        <v>292</v>
      </c>
      <c r="K200" s="622">
        <v>83101804</v>
      </c>
      <c r="L200" s="623" t="s">
        <v>293</v>
      </c>
      <c r="M200" s="643"/>
      <c r="N200" s="643"/>
      <c r="O200" s="643"/>
      <c r="P200" s="622" t="s">
        <v>75</v>
      </c>
      <c r="Q200" s="644">
        <v>500000000</v>
      </c>
      <c r="R200" s="644">
        <v>500000000</v>
      </c>
      <c r="S200" s="641" t="s">
        <v>76</v>
      </c>
      <c r="T200" s="642" t="s">
        <v>77</v>
      </c>
      <c r="U200" s="287" t="s">
        <v>101</v>
      </c>
      <c r="V200" s="645">
        <v>7000080765</v>
      </c>
      <c r="W200" s="646"/>
      <c r="X200" s="646"/>
      <c r="Y200" s="646"/>
      <c r="Z200" s="646"/>
      <c r="AA200" s="646"/>
      <c r="AB200" s="646"/>
      <c r="AC200" s="647"/>
      <c r="AD200" s="647"/>
      <c r="AE200" s="647"/>
      <c r="AF200" s="647"/>
      <c r="AG200" s="647"/>
      <c r="AH200" s="647"/>
      <c r="AI200" s="647"/>
      <c r="AJ200" s="647"/>
      <c r="AK200" s="647"/>
      <c r="AL200" s="647"/>
      <c r="AM200" s="647"/>
      <c r="AN200" s="647"/>
      <c r="AO200" s="640"/>
      <c r="AP200" s="114"/>
    </row>
    <row r="201" spans="1:42" ht="20.25" customHeight="1" x14ac:dyDescent="0.25">
      <c r="A201" s="817"/>
      <c r="B201" s="648"/>
      <c r="C201" s="648"/>
      <c r="D201" s="648"/>
      <c r="E201" s="648"/>
      <c r="F201" s="649"/>
      <c r="G201" s="649"/>
      <c r="H201" s="649"/>
      <c r="I201" s="649"/>
      <c r="J201" s="650"/>
      <c r="K201" s="649"/>
      <c r="L201" s="651"/>
      <c r="M201" s="649"/>
      <c r="N201" s="649"/>
      <c r="O201" s="649"/>
      <c r="P201" s="124">
        <f>+R201-Q201</f>
        <v>0</v>
      </c>
      <c r="Q201" s="652">
        <f>SUM(Q199)</f>
        <v>294154000</v>
      </c>
      <c r="R201" s="652">
        <f>SUM(R199)</f>
        <v>294154000</v>
      </c>
      <c r="S201" s="649"/>
      <c r="T201" s="649"/>
      <c r="U201" s="649"/>
      <c r="V201" s="649"/>
      <c r="W201" s="649"/>
      <c r="X201" s="649"/>
      <c r="Y201" s="649"/>
      <c r="Z201" s="649"/>
      <c r="AA201" s="649"/>
      <c r="AB201" s="649"/>
      <c r="AC201" s="653">
        <f t="shared" ref="AC201:AN201" si="21">+AC199</f>
        <v>67472727</v>
      </c>
      <c r="AD201" s="653">
        <f t="shared" si="21"/>
        <v>67472727</v>
      </c>
      <c r="AE201" s="653">
        <f t="shared" si="21"/>
        <v>67472728</v>
      </c>
      <c r="AF201" s="653">
        <f t="shared" si="21"/>
        <v>67472726</v>
      </c>
      <c r="AG201" s="653">
        <f t="shared" si="21"/>
        <v>67472727</v>
      </c>
      <c r="AH201" s="653">
        <f t="shared" si="21"/>
        <v>67472728</v>
      </c>
      <c r="AI201" s="653">
        <f t="shared" si="21"/>
        <v>67472729</v>
      </c>
      <c r="AJ201" s="653">
        <f t="shared" si="21"/>
        <v>67472727</v>
      </c>
      <c r="AK201" s="653">
        <f t="shared" si="21"/>
        <v>67472727</v>
      </c>
      <c r="AL201" s="653">
        <f t="shared" si="21"/>
        <v>67472727</v>
      </c>
      <c r="AM201" s="653">
        <f t="shared" si="21"/>
        <v>67472727</v>
      </c>
      <c r="AN201" s="653">
        <f t="shared" si="21"/>
        <v>51954000</v>
      </c>
      <c r="AO201" s="210"/>
      <c r="AP201" s="114">
        <f>+AO201-Q202</f>
        <v>-125860000</v>
      </c>
    </row>
    <row r="202" spans="1:42" ht="26.25" x14ac:dyDescent="0.25">
      <c r="A202" s="721" t="s">
        <v>69</v>
      </c>
      <c r="B202" s="254" t="s">
        <v>294</v>
      </c>
      <c r="C202" s="254" t="s">
        <v>295</v>
      </c>
      <c r="D202" s="254" t="s">
        <v>72</v>
      </c>
      <c r="E202" s="254" t="s">
        <v>73</v>
      </c>
      <c r="F202" s="141"/>
      <c r="G202" s="141"/>
      <c r="H202" s="141"/>
      <c r="I202" s="141"/>
      <c r="J202" s="621" t="s">
        <v>296</v>
      </c>
      <c r="K202" s="622">
        <v>83111503</v>
      </c>
      <c r="L202" s="654" t="s">
        <v>297</v>
      </c>
      <c r="M202" s="622"/>
      <c r="N202" s="622"/>
      <c r="O202" s="622"/>
      <c r="P202" s="622" t="s">
        <v>75</v>
      </c>
      <c r="Q202" s="655">
        <v>125860000</v>
      </c>
      <c r="R202" s="655">
        <v>125860000</v>
      </c>
      <c r="S202" s="641" t="s">
        <v>76</v>
      </c>
      <c r="T202" s="642" t="s">
        <v>77</v>
      </c>
      <c r="U202" s="642" t="s">
        <v>101</v>
      </c>
      <c r="V202" s="141"/>
      <c r="W202" s="141"/>
      <c r="X202" s="141"/>
      <c r="Y202" s="141"/>
      <c r="Z202" s="141"/>
      <c r="AA202" s="141"/>
      <c r="AB202" s="141"/>
      <c r="AC202" s="363">
        <v>39818182</v>
      </c>
      <c r="AD202" s="363">
        <v>39818182</v>
      </c>
      <c r="AE202" s="363">
        <v>44636363</v>
      </c>
      <c r="AF202" s="363">
        <v>35000000</v>
      </c>
      <c r="AG202" s="363">
        <v>39818181</v>
      </c>
      <c r="AH202" s="363">
        <v>39818181</v>
      </c>
      <c r="AI202" s="363">
        <v>39818181</v>
      </c>
      <c r="AJ202" s="363">
        <v>39818182</v>
      </c>
      <c r="AK202" s="363">
        <v>39818182</v>
      </c>
      <c r="AL202" s="363">
        <v>39818184</v>
      </c>
      <c r="AM202" s="363">
        <v>27678182</v>
      </c>
      <c r="AN202" s="363">
        <v>0</v>
      </c>
      <c r="AO202" s="515"/>
      <c r="AP202" s="114"/>
    </row>
    <row r="203" spans="1:42" ht="26.25" x14ac:dyDescent="0.25">
      <c r="A203" s="202" t="s">
        <v>69</v>
      </c>
      <c r="B203" s="254" t="s">
        <v>294</v>
      </c>
      <c r="C203" s="254" t="s">
        <v>295</v>
      </c>
      <c r="D203" s="254" t="s">
        <v>72</v>
      </c>
      <c r="E203" s="254" t="s">
        <v>73</v>
      </c>
      <c r="F203" s="141"/>
      <c r="G203" s="141"/>
      <c r="H203" s="141"/>
      <c r="I203" s="141"/>
      <c r="J203" s="621" t="s">
        <v>296</v>
      </c>
      <c r="K203" s="622">
        <v>83111503</v>
      </c>
      <c r="L203" s="654" t="s">
        <v>297</v>
      </c>
      <c r="M203" s="622"/>
      <c r="N203" s="622"/>
      <c r="O203" s="622"/>
      <c r="P203" s="622" t="s">
        <v>75</v>
      </c>
      <c r="Q203" s="656">
        <v>300000000</v>
      </c>
      <c r="R203" s="656">
        <v>300000000</v>
      </c>
      <c r="S203" s="641" t="s">
        <v>76</v>
      </c>
      <c r="T203" s="642" t="s">
        <v>77</v>
      </c>
      <c r="U203" s="642" t="s">
        <v>101</v>
      </c>
      <c r="V203" s="141">
        <v>7000080764</v>
      </c>
      <c r="W203" s="141"/>
      <c r="X203" s="141"/>
      <c r="Y203" s="141"/>
      <c r="Z203" s="141"/>
      <c r="AA203" s="141"/>
      <c r="AB203" s="141"/>
      <c r="AC203" s="363"/>
      <c r="AD203" s="363"/>
      <c r="AE203" s="363"/>
      <c r="AF203" s="363"/>
      <c r="AG203" s="363"/>
      <c r="AH203" s="363"/>
      <c r="AI203" s="363"/>
      <c r="AJ203" s="363"/>
      <c r="AK203" s="363"/>
      <c r="AL203" s="363"/>
      <c r="AM203" s="363"/>
      <c r="AN203" s="363"/>
      <c r="AO203" s="515"/>
      <c r="AP203" s="114"/>
    </row>
    <row r="204" spans="1:42" ht="21" customHeight="1" x14ac:dyDescent="0.25">
      <c r="A204" s="818"/>
      <c r="B204" s="657"/>
      <c r="C204" s="657"/>
      <c r="D204" s="657"/>
      <c r="E204" s="657"/>
      <c r="F204" s="658"/>
      <c r="G204" s="658"/>
      <c r="H204" s="658"/>
      <c r="I204" s="658"/>
      <c r="J204" s="659"/>
      <c r="K204" s="658"/>
      <c r="L204" s="660"/>
      <c r="M204" s="658"/>
      <c r="N204" s="658"/>
      <c r="O204" s="658"/>
      <c r="P204" s="124">
        <f>+R204-Q204</f>
        <v>0</v>
      </c>
      <c r="Q204" s="661">
        <f>SUM(Q202)</f>
        <v>125860000</v>
      </c>
      <c r="R204" s="661">
        <f>SUM(R202:R202)</f>
        <v>125860000</v>
      </c>
      <c r="S204" s="658"/>
      <c r="T204" s="658"/>
      <c r="U204" s="658"/>
      <c r="V204" s="658"/>
      <c r="W204" s="658"/>
      <c r="X204" s="658"/>
      <c r="Y204" s="658"/>
      <c r="Z204" s="658"/>
      <c r="AA204" s="658"/>
      <c r="AB204" s="658"/>
      <c r="AC204" s="662">
        <f t="shared" ref="AC204:AN204" si="22">+AC202</f>
        <v>39818182</v>
      </c>
      <c r="AD204" s="662">
        <f t="shared" si="22"/>
        <v>39818182</v>
      </c>
      <c r="AE204" s="662">
        <f t="shared" si="22"/>
        <v>44636363</v>
      </c>
      <c r="AF204" s="662">
        <f t="shared" si="22"/>
        <v>35000000</v>
      </c>
      <c r="AG204" s="662">
        <f t="shared" si="22"/>
        <v>39818181</v>
      </c>
      <c r="AH204" s="662">
        <f t="shared" si="22"/>
        <v>39818181</v>
      </c>
      <c r="AI204" s="662">
        <f t="shared" si="22"/>
        <v>39818181</v>
      </c>
      <c r="AJ204" s="662">
        <f t="shared" si="22"/>
        <v>39818182</v>
      </c>
      <c r="AK204" s="662">
        <f t="shared" si="22"/>
        <v>39818182</v>
      </c>
      <c r="AL204" s="662">
        <f t="shared" si="22"/>
        <v>39818184</v>
      </c>
      <c r="AM204" s="662">
        <f t="shared" si="22"/>
        <v>27678182</v>
      </c>
      <c r="AN204" s="662">
        <f t="shared" si="22"/>
        <v>0</v>
      </c>
      <c r="AO204" s="210"/>
      <c r="AP204" s="114">
        <f>+AO204-Q206</f>
        <v>-1083750000</v>
      </c>
    </row>
    <row r="205" spans="1:42" ht="27.75" customHeight="1" x14ac:dyDescent="0.25">
      <c r="A205" s="819"/>
      <c r="B205" s="663"/>
      <c r="C205" s="663"/>
      <c r="D205" s="663"/>
      <c r="E205" s="663"/>
      <c r="F205" s="664"/>
      <c r="G205" s="664"/>
      <c r="H205" s="664"/>
      <c r="I205" s="664"/>
      <c r="J205" s="665"/>
      <c r="K205" s="664"/>
      <c r="L205" s="666"/>
      <c r="M205" s="664"/>
      <c r="N205" s="664"/>
      <c r="O205" s="664"/>
      <c r="P205" s="138" t="e">
        <f>+R205-Q205</f>
        <v>#REF!</v>
      </c>
      <c r="Q205" s="667" t="e">
        <f>+Q204+Q201+Q198+Q193+Q190+#REF!+Q181+Q178+Q172+Q165+Q163+Q155</f>
        <v>#REF!</v>
      </c>
      <c r="R205" s="667" t="e">
        <f>+R204+R201+R198+R193+R190+#REF!+R181+R178+R172+R165+R163+R155</f>
        <v>#REF!</v>
      </c>
      <c r="S205" s="667" t="e">
        <f>+S204+S201+S198+S193+S190+#REF!+S181+S178+S172+S165+S163+S155</f>
        <v>#REF!</v>
      </c>
      <c r="T205" s="667" t="e">
        <f>+T204+T201+T198+T193+T190+#REF!+T181+T178+T172+T165+T163+T155</f>
        <v>#REF!</v>
      </c>
      <c r="U205" s="667" t="e">
        <f>+U204+U201+U198+U193+U190+#REF!+U181+U178+U172+U165+U163+U155</f>
        <v>#REF!</v>
      </c>
      <c r="V205" s="667"/>
      <c r="W205" s="667"/>
      <c r="X205" s="667"/>
      <c r="Y205" s="667"/>
      <c r="Z205" s="667"/>
      <c r="AA205" s="667" t="e">
        <f>+AA204+AA201+AA198+AA193+AA190+#REF!+AA181+AA178+AA172+AA165+AA163+AA155</f>
        <v>#REF!</v>
      </c>
      <c r="AB205" s="667" t="e">
        <f>+AB204+AB201+AB198+AB193+AB190+#REF!+AB181+AB178+AB172+AB165+AB163+AB155</f>
        <v>#REF!</v>
      </c>
      <c r="AC205" s="667">
        <f t="shared" ref="AC205:AN205" si="23">+AC204+AC201+AC198+AC193+AC190+AC184+AC181+AC178</f>
        <v>276851815</v>
      </c>
      <c r="AD205" s="667">
        <f t="shared" si="23"/>
        <v>881047805.4545455</v>
      </c>
      <c r="AE205" s="667">
        <f t="shared" si="23"/>
        <v>1403874394.4545455</v>
      </c>
      <c r="AF205" s="667">
        <f t="shared" si="23"/>
        <v>266101573.45454544</v>
      </c>
      <c r="AG205" s="667">
        <f t="shared" si="23"/>
        <v>243983719.45454544</v>
      </c>
      <c r="AH205" s="667">
        <f t="shared" si="23"/>
        <v>287983718.45454544</v>
      </c>
      <c r="AI205" s="667">
        <f t="shared" si="23"/>
        <v>767724453.4545455</v>
      </c>
      <c r="AJ205" s="667">
        <f t="shared" si="23"/>
        <v>259983718.45454544</v>
      </c>
      <c r="AK205" s="667">
        <f t="shared" si="23"/>
        <v>243971114.45454544</v>
      </c>
      <c r="AL205" s="667">
        <f t="shared" si="23"/>
        <v>257654545.45454544</v>
      </c>
      <c r="AM205" s="667">
        <f t="shared" si="23"/>
        <v>231514544.45454544</v>
      </c>
      <c r="AN205" s="667">
        <f t="shared" si="23"/>
        <v>198135825.45454544</v>
      </c>
      <c r="AO205" s="210"/>
      <c r="AP205" s="114" t="e">
        <f>+AO205-#REF!</f>
        <v>#REF!</v>
      </c>
    </row>
    <row r="206" spans="1:42" ht="32.25" customHeight="1" x14ac:dyDescent="0.25">
      <c r="A206" s="721" t="s">
        <v>69</v>
      </c>
      <c r="B206" s="67" t="s">
        <v>298</v>
      </c>
      <c r="C206" s="67" t="s">
        <v>299</v>
      </c>
      <c r="D206" s="67" t="s">
        <v>72</v>
      </c>
      <c r="E206" s="67" t="s">
        <v>73</v>
      </c>
      <c r="F206" s="141"/>
      <c r="G206" s="141"/>
      <c r="H206" s="141"/>
      <c r="I206" s="141"/>
      <c r="J206" s="668"/>
      <c r="K206" s="669"/>
      <c r="L206" s="670" t="s">
        <v>300</v>
      </c>
      <c r="M206" s="669"/>
      <c r="N206" s="669"/>
      <c r="O206" s="669"/>
      <c r="P206" s="669" t="s">
        <v>75</v>
      </c>
      <c r="Q206" s="671">
        <v>1083750000</v>
      </c>
      <c r="R206" s="671">
        <v>1083750000</v>
      </c>
      <c r="S206" s="641" t="s">
        <v>76</v>
      </c>
      <c r="T206" s="642" t="s">
        <v>77</v>
      </c>
      <c r="U206" s="642" t="s">
        <v>101</v>
      </c>
      <c r="V206" s="141"/>
      <c r="W206" s="141"/>
      <c r="X206" s="141"/>
      <c r="Y206" s="141"/>
      <c r="Z206" s="141"/>
      <c r="AA206" s="672"/>
      <c r="AB206" s="141"/>
      <c r="AC206" s="363">
        <v>34583380</v>
      </c>
      <c r="AD206" s="672">
        <v>488205549</v>
      </c>
      <c r="AE206" s="672">
        <v>477272729</v>
      </c>
      <c r="AF206" s="672">
        <v>240322514</v>
      </c>
      <c r="AG206" s="672">
        <v>240557312</v>
      </c>
      <c r="AH206" s="672">
        <v>221207313</v>
      </c>
      <c r="AI206" s="672">
        <v>241617644</v>
      </c>
      <c r="AJ206" s="672">
        <v>219646981</v>
      </c>
      <c r="AK206" s="672">
        <v>237216084</v>
      </c>
      <c r="AL206" s="672"/>
      <c r="AM206" s="672">
        <v>224370494</v>
      </c>
      <c r="AN206" s="672">
        <v>183750000</v>
      </c>
      <c r="AO206" s="515"/>
      <c r="AP206" s="114"/>
    </row>
    <row r="207" spans="1:42" ht="32.25" customHeight="1" x14ac:dyDescent="0.25">
      <c r="A207" s="202" t="s">
        <v>69</v>
      </c>
      <c r="B207" s="67" t="s">
        <v>298</v>
      </c>
      <c r="C207" s="67" t="s">
        <v>299</v>
      </c>
      <c r="D207" s="67" t="s">
        <v>72</v>
      </c>
      <c r="E207" s="67" t="s">
        <v>73</v>
      </c>
      <c r="F207" s="141"/>
      <c r="G207" s="141"/>
      <c r="H207" s="141"/>
      <c r="I207" s="141"/>
      <c r="J207" s="668"/>
      <c r="K207" s="669"/>
      <c r="L207" s="670" t="s">
        <v>301</v>
      </c>
      <c r="M207" s="669"/>
      <c r="N207" s="669"/>
      <c r="O207" s="669"/>
      <c r="P207" s="669" t="s">
        <v>75</v>
      </c>
      <c r="Q207" s="671">
        <v>95000000</v>
      </c>
      <c r="R207" s="671">
        <v>95000000</v>
      </c>
      <c r="S207" s="641" t="s">
        <v>76</v>
      </c>
      <c r="T207" s="642" t="s">
        <v>77</v>
      </c>
      <c r="U207" s="642" t="s">
        <v>101</v>
      </c>
      <c r="V207" s="141">
        <v>7000080766</v>
      </c>
      <c r="W207" s="141"/>
      <c r="X207" s="141"/>
      <c r="Y207" s="141"/>
      <c r="Z207" s="141"/>
      <c r="AA207" s="672"/>
      <c r="AB207" s="141"/>
      <c r="AC207" s="363"/>
      <c r="AD207" s="672"/>
      <c r="AE207" s="672"/>
      <c r="AF207" s="672"/>
      <c r="AG207" s="672"/>
      <c r="AH207" s="672"/>
      <c r="AI207" s="672"/>
      <c r="AJ207" s="672"/>
      <c r="AK207" s="672"/>
      <c r="AL207" s="672"/>
      <c r="AM207" s="672"/>
      <c r="AN207" s="672"/>
      <c r="AO207" s="515"/>
      <c r="AP207" s="114"/>
    </row>
    <row r="208" spans="1:42" ht="32.25" customHeight="1" x14ac:dyDescent="0.25">
      <c r="A208" s="202" t="s">
        <v>69</v>
      </c>
      <c r="B208" s="67" t="s">
        <v>298</v>
      </c>
      <c r="C208" s="67" t="s">
        <v>299</v>
      </c>
      <c r="D208" s="67" t="s">
        <v>72</v>
      </c>
      <c r="E208" s="67" t="s">
        <v>73</v>
      </c>
      <c r="F208" s="141"/>
      <c r="G208" s="141"/>
      <c r="H208" s="141"/>
      <c r="I208" s="141"/>
      <c r="J208" s="668"/>
      <c r="K208" s="669"/>
      <c r="L208" s="670" t="s">
        <v>302</v>
      </c>
      <c r="M208" s="669"/>
      <c r="N208" s="669"/>
      <c r="O208" s="669"/>
      <c r="P208" s="669" t="s">
        <v>75</v>
      </c>
      <c r="Q208" s="671">
        <v>630000000</v>
      </c>
      <c r="R208" s="671">
        <v>630000000</v>
      </c>
      <c r="S208" s="641" t="s">
        <v>76</v>
      </c>
      <c r="T208" s="642" t="s">
        <v>77</v>
      </c>
      <c r="U208" s="642" t="s">
        <v>101</v>
      </c>
      <c r="V208" s="141">
        <v>7000080767</v>
      </c>
      <c r="W208" s="141"/>
      <c r="X208" s="141"/>
      <c r="Y208" s="141"/>
      <c r="Z208" s="141"/>
      <c r="AA208" s="672"/>
      <c r="AB208" s="141"/>
      <c r="AC208" s="363"/>
      <c r="AD208" s="672"/>
      <c r="AE208" s="672"/>
      <c r="AF208" s="672"/>
      <c r="AG208" s="672"/>
      <c r="AH208" s="672"/>
      <c r="AI208" s="672"/>
      <c r="AJ208" s="672"/>
      <c r="AK208" s="672"/>
      <c r="AL208" s="672"/>
      <c r="AM208" s="672"/>
      <c r="AN208" s="672"/>
      <c r="AO208" s="515"/>
      <c r="AP208" s="114"/>
    </row>
    <row r="209" spans="1:44" ht="32.25" customHeight="1" x14ac:dyDescent="0.25">
      <c r="A209" s="202" t="s">
        <v>69</v>
      </c>
      <c r="B209" s="67" t="s">
        <v>298</v>
      </c>
      <c r="C209" s="67" t="s">
        <v>299</v>
      </c>
      <c r="D209" s="67" t="s">
        <v>72</v>
      </c>
      <c r="E209" s="67" t="s">
        <v>73</v>
      </c>
      <c r="F209" s="141"/>
      <c r="G209" s="141"/>
      <c r="H209" s="141"/>
      <c r="I209" s="141"/>
      <c r="J209" s="668"/>
      <c r="K209" s="669"/>
      <c r="L209" s="670" t="s">
        <v>303</v>
      </c>
      <c r="M209" s="669"/>
      <c r="N209" s="669"/>
      <c r="O209" s="669"/>
      <c r="P209" s="669" t="s">
        <v>75</v>
      </c>
      <c r="Q209" s="671">
        <v>1000000000</v>
      </c>
      <c r="R209" s="671">
        <v>1000000000</v>
      </c>
      <c r="S209" s="641" t="s">
        <v>76</v>
      </c>
      <c r="T209" s="642" t="s">
        <v>77</v>
      </c>
      <c r="U209" s="642" t="s">
        <v>101</v>
      </c>
      <c r="V209" s="141">
        <v>7000082978</v>
      </c>
      <c r="W209" s="141"/>
      <c r="X209" s="141"/>
      <c r="Y209" s="141"/>
      <c r="Z209" s="141"/>
      <c r="AA209" s="672"/>
      <c r="AB209" s="141"/>
      <c r="AC209" s="363"/>
      <c r="AD209" s="672">
        <v>300000000</v>
      </c>
      <c r="AE209" s="672">
        <v>300000000</v>
      </c>
      <c r="AF209" s="672">
        <v>200000000</v>
      </c>
      <c r="AG209" s="672">
        <v>200000000</v>
      </c>
      <c r="AH209" s="672"/>
      <c r="AI209" s="672"/>
      <c r="AJ209" s="672"/>
      <c r="AK209" s="672"/>
      <c r="AL209" s="672"/>
      <c r="AM209" s="672"/>
      <c r="AN209" s="672"/>
      <c r="AO209" s="515"/>
      <c r="AP209" s="114"/>
    </row>
    <row r="210" spans="1:44" ht="28.5" customHeight="1" x14ac:dyDescent="0.25">
      <c r="A210" s="818"/>
      <c r="B210" s="657"/>
      <c r="C210" s="657"/>
      <c r="D210" s="657"/>
      <c r="E210" s="657"/>
      <c r="F210" s="658"/>
      <c r="G210" s="658"/>
      <c r="H210" s="658"/>
      <c r="I210" s="658"/>
      <c r="J210" s="659"/>
      <c r="K210" s="658"/>
      <c r="L210" s="660"/>
      <c r="M210" s="658"/>
      <c r="N210" s="658"/>
      <c r="O210" s="658"/>
      <c r="P210" s="124">
        <f>+R210-Q210</f>
        <v>0</v>
      </c>
      <c r="Q210" s="660">
        <f>SUM(Q206:Q206)</f>
        <v>1083750000</v>
      </c>
      <c r="R210" s="660">
        <f>SUM(R206:R206)</f>
        <v>1083750000</v>
      </c>
      <c r="S210" s="660">
        <f>SUM(S206:S206)</f>
        <v>0</v>
      </c>
      <c r="T210" s="660">
        <f>SUM(T206:T206)</f>
        <v>0</v>
      </c>
      <c r="U210" s="660">
        <f>SUM(U206:U206)</f>
        <v>0</v>
      </c>
      <c r="V210" s="660"/>
      <c r="W210" s="660"/>
      <c r="X210" s="660"/>
      <c r="Y210" s="660"/>
      <c r="Z210" s="660"/>
      <c r="AA210" s="660">
        <f t="shared" ref="AA210:AN210" si="24">SUM(AA206:AA206)</f>
        <v>0</v>
      </c>
      <c r="AB210" s="660">
        <f t="shared" si="24"/>
        <v>0</v>
      </c>
      <c r="AC210" s="660">
        <f t="shared" si="24"/>
        <v>34583380</v>
      </c>
      <c r="AD210" s="660">
        <f t="shared" si="24"/>
        <v>488205549</v>
      </c>
      <c r="AE210" s="660">
        <f t="shared" si="24"/>
        <v>477272729</v>
      </c>
      <c r="AF210" s="660">
        <f t="shared" si="24"/>
        <v>240322514</v>
      </c>
      <c r="AG210" s="660">
        <f t="shared" si="24"/>
        <v>240557312</v>
      </c>
      <c r="AH210" s="660">
        <f t="shared" si="24"/>
        <v>221207313</v>
      </c>
      <c r="AI210" s="660">
        <f t="shared" si="24"/>
        <v>241617644</v>
      </c>
      <c r="AJ210" s="660">
        <f t="shared" si="24"/>
        <v>219646981</v>
      </c>
      <c r="AK210" s="660">
        <f t="shared" si="24"/>
        <v>237216084</v>
      </c>
      <c r="AL210" s="660">
        <f t="shared" si="24"/>
        <v>0</v>
      </c>
      <c r="AM210" s="660">
        <f t="shared" si="24"/>
        <v>224370494</v>
      </c>
      <c r="AN210" s="660">
        <f t="shared" si="24"/>
        <v>183750000</v>
      </c>
      <c r="AO210" s="210"/>
      <c r="AP210" s="114"/>
    </row>
    <row r="211" spans="1:44" ht="60" customHeight="1" thickBot="1" x14ac:dyDescent="0.3">
      <c r="A211" s="202" t="s">
        <v>69</v>
      </c>
      <c r="B211" s="67" t="s">
        <v>304</v>
      </c>
      <c r="C211" s="67" t="s">
        <v>299</v>
      </c>
      <c r="D211" s="67" t="s">
        <v>72</v>
      </c>
      <c r="E211" s="67" t="s">
        <v>73</v>
      </c>
      <c r="F211" s="141"/>
      <c r="G211" s="141"/>
      <c r="H211" s="141"/>
      <c r="I211" s="141"/>
      <c r="J211" s="69" t="s">
        <v>305</v>
      </c>
      <c r="K211" s="69" t="s">
        <v>306</v>
      </c>
      <c r="L211" s="70" t="s">
        <v>307</v>
      </c>
      <c r="M211" s="529" t="s">
        <v>96</v>
      </c>
      <c r="N211" s="69" t="s">
        <v>308</v>
      </c>
      <c r="O211" s="69" t="s">
        <v>309</v>
      </c>
      <c r="P211" s="69" t="s">
        <v>75</v>
      </c>
      <c r="Q211" s="325">
        <v>535000000</v>
      </c>
      <c r="R211" s="325">
        <v>535000000</v>
      </c>
      <c r="S211" s="393" t="s">
        <v>76</v>
      </c>
      <c r="T211" s="180" t="s">
        <v>77</v>
      </c>
      <c r="U211" s="206" t="s">
        <v>126</v>
      </c>
      <c r="V211" s="673">
        <v>7000080161</v>
      </c>
      <c r="W211" s="674"/>
      <c r="X211" s="675"/>
      <c r="Y211" s="676"/>
      <c r="Z211" s="676"/>
      <c r="AA211" s="676"/>
      <c r="AB211" s="677"/>
      <c r="AC211" s="363"/>
      <c r="AD211" s="148"/>
      <c r="AE211" s="148"/>
      <c r="AF211" s="148"/>
      <c r="AG211" s="148"/>
      <c r="AH211" s="148"/>
      <c r="AI211" s="148"/>
      <c r="AJ211" s="678">
        <v>535000000</v>
      </c>
      <c r="AK211" s="148"/>
      <c r="AL211" s="679">
        <v>0</v>
      </c>
      <c r="AM211" s="148"/>
      <c r="AN211" s="148"/>
      <c r="AO211" s="515"/>
      <c r="AP211" s="114"/>
    </row>
    <row r="212" spans="1:44" ht="14.25" customHeight="1" thickBot="1" x14ac:dyDescent="0.3">
      <c r="A212" s="820"/>
      <c r="B212" s="297"/>
      <c r="C212" s="680"/>
      <c r="D212" s="680"/>
      <c r="E212" s="680"/>
      <c r="F212" s="297"/>
      <c r="G212" s="297"/>
      <c r="H212" s="297"/>
      <c r="I212" s="297"/>
      <c r="J212" s="298"/>
      <c r="K212" s="297"/>
      <c r="L212" s="423"/>
      <c r="M212" s="300"/>
      <c r="N212" s="297"/>
      <c r="O212" s="297"/>
      <c r="P212" s="124">
        <f>+R212-Q212</f>
        <v>0</v>
      </c>
      <c r="Q212" s="301">
        <f>SUM(Q211)</f>
        <v>535000000</v>
      </c>
      <c r="R212" s="579">
        <f>SUM(R211)</f>
        <v>535000000</v>
      </c>
      <c r="S212" s="297"/>
      <c r="T212" s="297"/>
      <c r="U212" s="297"/>
      <c r="V212" s="297"/>
      <c r="W212" s="297"/>
      <c r="X212" s="297"/>
      <c r="Y212" s="297"/>
      <c r="Z212" s="297"/>
      <c r="AA212" s="297"/>
      <c r="AB212" s="297"/>
      <c r="AC212" s="303">
        <f t="shared" ref="AC212:AN212" si="25">+AC211</f>
        <v>0</v>
      </c>
      <c r="AD212" s="299">
        <f t="shared" si="25"/>
        <v>0</v>
      </c>
      <c r="AE212" s="423">
        <f t="shared" si="25"/>
        <v>0</v>
      </c>
      <c r="AF212" s="423">
        <f t="shared" si="25"/>
        <v>0</v>
      </c>
      <c r="AG212" s="423">
        <f t="shared" si="25"/>
        <v>0</v>
      </c>
      <c r="AH212" s="423">
        <f t="shared" si="25"/>
        <v>0</v>
      </c>
      <c r="AI212" s="423">
        <f t="shared" si="25"/>
        <v>0</v>
      </c>
      <c r="AJ212" s="423">
        <f t="shared" si="25"/>
        <v>535000000</v>
      </c>
      <c r="AK212" s="423">
        <f t="shared" si="25"/>
        <v>0</v>
      </c>
      <c r="AL212" s="423">
        <f t="shared" si="25"/>
        <v>0</v>
      </c>
      <c r="AM212" s="423">
        <f t="shared" si="25"/>
        <v>0</v>
      </c>
      <c r="AN212" s="423">
        <f t="shared" si="25"/>
        <v>0</v>
      </c>
      <c r="AO212" s="681" t="e">
        <f>+#REF!+#REF!+AO141+AO110</f>
        <v>#REF!</v>
      </c>
      <c r="AP212" s="114" t="e">
        <f>+AO212-Q214</f>
        <v>#REF!</v>
      </c>
      <c r="AQ212" s="682"/>
      <c r="AR212" s="682"/>
    </row>
    <row r="213" spans="1:44" ht="19.5" customHeight="1" thickBot="1" x14ac:dyDescent="0.3">
      <c r="A213" s="821"/>
      <c r="B213" s="683"/>
      <c r="C213" s="684"/>
      <c r="D213" s="684"/>
      <c r="E213" s="684"/>
      <c r="F213" s="683"/>
      <c r="G213" s="683"/>
      <c r="H213" s="683"/>
      <c r="I213" s="683"/>
      <c r="J213" s="685"/>
      <c r="K213" s="686"/>
      <c r="L213" s="687"/>
      <c r="M213" s="688"/>
      <c r="N213" s="683"/>
      <c r="O213" s="683"/>
      <c r="P213" s="138">
        <f>+R213-Q213</f>
        <v>0</v>
      </c>
      <c r="Q213" s="689">
        <f>+Q212+Q210</f>
        <v>1618750000</v>
      </c>
      <c r="R213" s="689">
        <f>+R212+R210</f>
        <v>1618750000</v>
      </c>
      <c r="S213" s="689">
        <f>+S212+S210</f>
        <v>0</v>
      </c>
      <c r="T213" s="689">
        <f>+T212+T210</f>
        <v>0</v>
      </c>
      <c r="U213" s="689">
        <f>+U212+U210</f>
        <v>0</v>
      </c>
      <c r="V213" s="689"/>
      <c r="W213" s="689"/>
      <c r="X213" s="689"/>
      <c r="Y213" s="689"/>
      <c r="Z213" s="689"/>
      <c r="AA213" s="689">
        <f t="shared" ref="AA213:AN213" si="26">+AA212+AA210</f>
        <v>0</v>
      </c>
      <c r="AB213" s="689">
        <f t="shared" si="26"/>
        <v>0</v>
      </c>
      <c r="AC213" s="689">
        <f t="shared" si="26"/>
        <v>34583380</v>
      </c>
      <c r="AD213" s="689">
        <f t="shared" si="26"/>
        <v>488205549</v>
      </c>
      <c r="AE213" s="689">
        <f t="shared" si="26"/>
        <v>477272729</v>
      </c>
      <c r="AF213" s="689">
        <f t="shared" si="26"/>
        <v>240322514</v>
      </c>
      <c r="AG213" s="689">
        <f t="shared" si="26"/>
        <v>240557312</v>
      </c>
      <c r="AH213" s="689">
        <f t="shared" si="26"/>
        <v>221207313</v>
      </c>
      <c r="AI213" s="689">
        <f t="shared" si="26"/>
        <v>241617644</v>
      </c>
      <c r="AJ213" s="689">
        <f t="shared" si="26"/>
        <v>754646981</v>
      </c>
      <c r="AK213" s="689">
        <f t="shared" si="26"/>
        <v>237216084</v>
      </c>
      <c r="AL213" s="689">
        <f t="shared" si="26"/>
        <v>0</v>
      </c>
      <c r="AM213" s="689">
        <f t="shared" si="26"/>
        <v>224370494</v>
      </c>
      <c r="AN213" s="689">
        <f t="shared" si="26"/>
        <v>183750000</v>
      </c>
      <c r="AO213" s="690">
        <f>SUM(AE216:AN216)</f>
        <v>106250000</v>
      </c>
      <c r="AP213" s="114">
        <f>+AO213-Q215</f>
        <v>-1465315000</v>
      </c>
    </row>
    <row r="214" spans="1:44" ht="15.75" customHeight="1" x14ac:dyDescent="0.25">
      <c r="A214" s="822"/>
      <c r="B214" s="692"/>
      <c r="C214" s="693"/>
      <c r="D214" s="693"/>
      <c r="E214" s="694"/>
      <c r="F214" s="691"/>
      <c r="G214" s="691"/>
      <c r="H214" s="692"/>
      <c r="I214" s="691"/>
      <c r="J214" s="695"/>
      <c r="K214" s="696"/>
      <c r="L214" s="697"/>
      <c r="M214" s="698"/>
      <c r="N214" s="691"/>
      <c r="O214" s="691"/>
      <c r="P214" s="699"/>
      <c r="Q214" s="681" t="e">
        <f>+Q213+Q205+Q139+Q110</f>
        <v>#REF!</v>
      </c>
      <c r="R214" s="681" t="e">
        <f>+R213+R205+R139+R110</f>
        <v>#REF!</v>
      </c>
      <c r="S214" s="681" t="e">
        <f>+S213+S205+S139+S110</f>
        <v>#REF!</v>
      </c>
      <c r="T214" s="681" t="e">
        <f>+T213+T205+T139+T110</f>
        <v>#REF!</v>
      </c>
      <c r="U214" s="681" t="e">
        <f>+U213+U205+U139+U110</f>
        <v>#REF!</v>
      </c>
      <c r="V214" s="681"/>
      <c r="W214" s="681"/>
      <c r="X214" s="681"/>
      <c r="Y214" s="681"/>
      <c r="Z214" s="681"/>
      <c r="AA214" s="681" t="e">
        <f t="shared" ref="AA214:AN214" si="27">+AA213+AA205+AA139+AA110</f>
        <v>#REF!</v>
      </c>
      <c r="AB214" s="681" t="e">
        <f t="shared" si="27"/>
        <v>#REF!</v>
      </c>
      <c r="AC214" s="681">
        <f t="shared" si="27"/>
        <v>312814401</v>
      </c>
      <c r="AD214" s="681">
        <f t="shared" si="27"/>
        <v>1757212442.4545455</v>
      </c>
      <c r="AE214" s="681">
        <f t="shared" si="27"/>
        <v>2246504990.4545455</v>
      </c>
      <c r="AF214" s="681">
        <f t="shared" si="27"/>
        <v>4762265602.454545</v>
      </c>
      <c r="AG214" s="681">
        <f t="shared" si="27"/>
        <v>767519810.4545455</v>
      </c>
      <c r="AH214" s="681">
        <f t="shared" si="27"/>
        <v>792169810.4545455</v>
      </c>
      <c r="AI214" s="681">
        <f t="shared" si="27"/>
        <v>1262320876.4545455</v>
      </c>
      <c r="AJ214" s="681">
        <f t="shared" si="27"/>
        <v>1707609478.4545455</v>
      </c>
      <c r="AK214" s="681">
        <f t="shared" si="27"/>
        <v>734165977.4545455</v>
      </c>
      <c r="AL214" s="681">
        <f t="shared" si="27"/>
        <v>510633324.45454544</v>
      </c>
      <c r="AM214" s="681">
        <f t="shared" si="27"/>
        <v>455885038.45454544</v>
      </c>
      <c r="AN214" s="681">
        <f t="shared" si="27"/>
        <v>381885825.45454544</v>
      </c>
      <c r="AO214" s="700">
        <f>SUM(AG216:AN216)</f>
        <v>85000000</v>
      </c>
      <c r="AP214" s="114">
        <f>+AO214-Q216</f>
        <v>-42500000</v>
      </c>
    </row>
    <row r="215" spans="1:44" ht="90" customHeight="1" x14ac:dyDescent="0.25">
      <c r="A215" s="701" t="s">
        <v>69</v>
      </c>
      <c r="B215" s="702" t="s">
        <v>310</v>
      </c>
      <c r="C215" s="702" t="s">
        <v>311</v>
      </c>
      <c r="D215" s="702">
        <v>29707604</v>
      </c>
      <c r="E215" s="702" t="s">
        <v>73</v>
      </c>
      <c r="F215" s="702">
        <v>558</v>
      </c>
      <c r="G215" s="702" t="s">
        <v>312</v>
      </c>
      <c r="H215" s="702">
        <v>29707604</v>
      </c>
      <c r="I215" s="702" t="s">
        <v>313</v>
      </c>
      <c r="J215" s="702" t="s">
        <v>314</v>
      </c>
      <c r="K215" s="443" t="s">
        <v>315</v>
      </c>
      <c r="L215" s="703" t="s">
        <v>316</v>
      </c>
      <c r="M215" s="704">
        <v>42614</v>
      </c>
      <c r="N215" s="703" t="s">
        <v>176</v>
      </c>
      <c r="O215" s="703" t="s">
        <v>317</v>
      </c>
      <c r="P215" s="443" t="s">
        <v>87</v>
      </c>
      <c r="Q215" s="705">
        <v>1571565000</v>
      </c>
      <c r="R215" s="705">
        <v>1571565000</v>
      </c>
      <c r="S215" s="703" t="s">
        <v>76</v>
      </c>
      <c r="T215" s="703" t="s">
        <v>77</v>
      </c>
      <c r="U215" s="703" t="s">
        <v>318</v>
      </c>
      <c r="V215" s="706">
        <v>7000080673</v>
      </c>
      <c r="W215" s="703"/>
      <c r="X215" s="703"/>
      <c r="Y215" s="703"/>
      <c r="Z215" s="703"/>
      <c r="AA215" s="703"/>
      <c r="AB215" s="703"/>
      <c r="AC215" s="707"/>
      <c r="AD215" s="707">
        <v>142869546</v>
      </c>
      <c r="AE215" s="707">
        <v>142869546</v>
      </c>
      <c r="AF215" s="707">
        <v>142869546</v>
      </c>
      <c r="AG215" s="707">
        <v>142869546</v>
      </c>
      <c r="AH215" s="707">
        <v>142869546</v>
      </c>
      <c r="AI215" s="707">
        <v>142869546</v>
      </c>
      <c r="AJ215" s="707">
        <v>142869546</v>
      </c>
      <c r="AK215" s="707">
        <v>142869546</v>
      </c>
      <c r="AL215" s="707">
        <v>142869546</v>
      </c>
      <c r="AM215" s="707">
        <v>142869546</v>
      </c>
      <c r="AN215" s="707">
        <v>142869540</v>
      </c>
      <c r="AO215" s="708">
        <f>SUM(AD215:AN215)</f>
        <v>1571565000</v>
      </c>
      <c r="AP215" s="114">
        <f>+AO215-R215</f>
        <v>0</v>
      </c>
    </row>
    <row r="216" spans="1:44" ht="97.5" customHeight="1" x14ac:dyDescent="0.25">
      <c r="A216" s="701" t="s">
        <v>69</v>
      </c>
      <c r="B216" s="702" t="s">
        <v>310</v>
      </c>
      <c r="C216" s="702" t="s">
        <v>311</v>
      </c>
      <c r="D216" s="702">
        <v>29707604</v>
      </c>
      <c r="E216" s="702" t="s">
        <v>73</v>
      </c>
      <c r="F216" s="702">
        <v>558</v>
      </c>
      <c r="G216" s="702" t="s">
        <v>312</v>
      </c>
      <c r="H216" s="702">
        <v>29707604</v>
      </c>
      <c r="I216" s="702" t="s">
        <v>313</v>
      </c>
      <c r="J216" s="702" t="s">
        <v>319</v>
      </c>
      <c r="K216" s="443">
        <v>81111500</v>
      </c>
      <c r="L216" s="703" t="s">
        <v>320</v>
      </c>
      <c r="M216" s="704">
        <v>42614</v>
      </c>
      <c r="N216" s="703" t="s">
        <v>176</v>
      </c>
      <c r="O216" s="703" t="s">
        <v>321</v>
      </c>
      <c r="P216" s="443" t="s">
        <v>87</v>
      </c>
      <c r="Q216" s="705">
        <v>127500000</v>
      </c>
      <c r="R216" s="705">
        <v>127500000</v>
      </c>
      <c r="S216" s="703" t="s">
        <v>76</v>
      </c>
      <c r="T216" s="703" t="s">
        <v>77</v>
      </c>
      <c r="U216" s="703" t="s">
        <v>318</v>
      </c>
      <c r="V216" s="709">
        <v>7000080672</v>
      </c>
      <c r="W216" s="703"/>
      <c r="X216" s="703"/>
      <c r="Y216" s="703"/>
      <c r="Z216" s="703"/>
      <c r="AA216" s="703"/>
      <c r="AB216" s="703"/>
      <c r="AC216" s="707">
        <v>10625000</v>
      </c>
      <c r="AD216" s="707">
        <v>10625000</v>
      </c>
      <c r="AE216" s="707">
        <v>10625000</v>
      </c>
      <c r="AF216" s="707">
        <v>10625000</v>
      </c>
      <c r="AG216" s="707">
        <v>10625000</v>
      </c>
      <c r="AH216" s="707">
        <v>10625000</v>
      </c>
      <c r="AI216" s="707">
        <v>10625000</v>
      </c>
      <c r="AJ216" s="707">
        <v>10625000</v>
      </c>
      <c r="AK216" s="707">
        <v>10625000</v>
      </c>
      <c r="AL216" s="707">
        <v>10625000</v>
      </c>
      <c r="AM216" s="707">
        <v>10625000</v>
      </c>
      <c r="AN216" s="707">
        <v>10625000</v>
      </c>
      <c r="AO216" s="708">
        <f>SUM(AC216:AN216)</f>
        <v>127500000</v>
      </c>
      <c r="AP216" s="114">
        <f>+AO216-R216</f>
        <v>0</v>
      </c>
    </row>
    <row r="217" spans="1:44" ht="54.75" customHeight="1" x14ac:dyDescent="0.25">
      <c r="A217" s="701" t="s">
        <v>69</v>
      </c>
      <c r="B217" s="702" t="s">
        <v>310</v>
      </c>
      <c r="C217" s="702" t="s">
        <v>311</v>
      </c>
      <c r="D217" s="702">
        <v>29707601</v>
      </c>
      <c r="E217" s="702" t="s">
        <v>73</v>
      </c>
      <c r="F217" s="702">
        <v>558</v>
      </c>
      <c r="G217" s="702" t="s">
        <v>312</v>
      </c>
      <c r="H217" s="702">
        <v>29707601</v>
      </c>
      <c r="I217" s="702" t="s">
        <v>313</v>
      </c>
      <c r="J217" s="702" t="s">
        <v>322</v>
      </c>
      <c r="K217" s="702" t="s">
        <v>323</v>
      </c>
      <c r="L217" s="710" t="s">
        <v>324</v>
      </c>
      <c r="M217" s="703" t="s">
        <v>57</v>
      </c>
      <c r="N217" s="703" t="s">
        <v>269</v>
      </c>
      <c r="O217" s="703" t="s">
        <v>317</v>
      </c>
      <c r="P217" s="443" t="s">
        <v>87</v>
      </c>
      <c r="Q217" s="705">
        <v>400000000</v>
      </c>
      <c r="R217" s="705">
        <v>340000000</v>
      </c>
      <c r="S217" s="703" t="s">
        <v>76</v>
      </c>
      <c r="T217" s="703" t="s">
        <v>77</v>
      </c>
      <c r="U217" s="703" t="s">
        <v>318</v>
      </c>
      <c r="V217" s="711">
        <v>7000079948</v>
      </c>
      <c r="W217" s="703"/>
      <c r="X217" s="703"/>
      <c r="Y217" s="703"/>
      <c r="Z217" s="703"/>
      <c r="AA217" s="703"/>
      <c r="AB217" s="703"/>
      <c r="AC217" s="707"/>
      <c r="AD217" s="159">
        <v>54000000</v>
      </c>
      <c r="AE217" s="707">
        <v>54000000</v>
      </c>
      <c r="AF217" s="707">
        <v>54000000</v>
      </c>
      <c r="AG217" s="707">
        <v>54000000</v>
      </c>
      <c r="AH217" s="707">
        <v>54000000</v>
      </c>
      <c r="AI217" s="707">
        <v>54000000</v>
      </c>
      <c r="AJ217" s="707">
        <v>16000000</v>
      </c>
      <c r="AK217" s="707"/>
      <c r="AL217" s="707"/>
      <c r="AM217" s="707"/>
      <c r="AN217" s="707"/>
      <c r="AO217" s="708">
        <f>SUM(AC217:AN217)</f>
        <v>340000000</v>
      </c>
      <c r="AP217" s="114"/>
      <c r="AR217" s="712"/>
    </row>
    <row r="218" spans="1:44" ht="95.25" customHeight="1" x14ac:dyDescent="0.25">
      <c r="A218" s="701" t="s">
        <v>69</v>
      </c>
      <c r="B218" s="702" t="s">
        <v>310</v>
      </c>
      <c r="C218" s="702" t="s">
        <v>311</v>
      </c>
      <c r="D218" s="702">
        <v>29707602</v>
      </c>
      <c r="E218" s="702" t="s">
        <v>73</v>
      </c>
      <c r="F218" s="702">
        <v>558</v>
      </c>
      <c r="G218" s="702" t="s">
        <v>312</v>
      </c>
      <c r="H218" s="711">
        <v>29707602</v>
      </c>
      <c r="I218" s="702" t="s">
        <v>313</v>
      </c>
      <c r="J218" s="711" t="s">
        <v>325</v>
      </c>
      <c r="K218" s="711" t="s">
        <v>326</v>
      </c>
      <c r="L218" s="711" t="s">
        <v>327</v>
      </c>
      <c r="M218" s="703" t="s">
        <v>105</v>
      </c>
      <c r="N218" s="703" t="s">
        <v>106</v>
      </c>
      <c r="O218" s="703" t="s">
        <v>328</v>
      </c>
      <c r="P218" s="443" t="s">
        <v>87</v>
      </c>
      <c r="Q218" s="705">
        <v>450000000</v>
      </c>
      <c r="R218" s="705">
        <v>450000000</v>
      </c>
      <c r="S218" s="703" t="s">
        <v>76</v>
      </c>
      <c r="T218" s="703" t="s">
        <v>77</v>
      </c>
      <c r="U218" s="703" t="s">
        <v>318</v>
      </c>
      <c r="V218" s="711">
        <v>7000079947</v>
      </c>
      <c r="W218" s="703"/>
      <c r="X218" s="703"/>
      <c r="Y218" s="703"/>
      <c r="Z218" s="703"/>
      <c r="AA218" s="703"/>
      <c r="AB218" s="703"/>
      <c r="AC218" s="707"/>
      <c r="AD218" s="707"/>
      <c r="AE218" s="449">
        <v>450000000</v>
      </c>
      <c r="AF218" s="707"/>
      <c r="AG218" s="707"/>
      <c r="AH218" s="707"/>
      <c r="AI218" s="707"/>
      <c r="AJ218" s="707"/>
      <c r="AK218" s="707"/>
      <c r="AL218" s="707"/>
      <c r="AM218" s="707"/>
      <c r="AN218" s="707"/>
      <c r="AO218" s="708"/>
      <c r="AP218" s="114"/>
    </row>
    <row r="219" spans="1:44" s="713" customFormat="1" ht="82.5" customHeight="1" x14ac:dyDescent="0.25">
      <c r="A219" s="711" t="s">
        <v>69</v>
      </c>
      <c r="B219" s="702" t="s">
        <v>310</v>
      </c>
      <c r="C219" s="702" t="s">
        <v>311</v>
      </c>
      <c r="D219" s="702">
        <v>29707603</v>
      </c>
      <c r="E219" s="702" t="s">
        <v>73</v>
      </c>
      <c r="F219" s="702">
        <v>558</v>
      </c>
      <c r="G219" s="702" t="s">
        <v>312</v>
      </c>
      <c r="H219" s="711">
        <v>29707603</v>
      </c>
      <c r="I219" s="702" t="s">
        <v>313</v>
      </c>
      <c r="J219" s="702" t="s">
        <v>329</v>
      </c>
      <c r="K219" s="702">
        <v>95121506</v>
      </c>
      <c r="L219" s="703" t="s">
        <v>330</v>
      </c>
      <c r="M219" s="703" t="s">
        <v>58</v>
      </c>
      <c r="N219" s="703" t="s">
        <v>331</v>
      </c>
      <c r="O219" s="703" t="s">
        <v>173</v>
      </c>
      <c r="P219" s="703" t="s">
        <v>87</v>
      </c>
      <c r="Q219" s="705">
        <v>500000</v>
      </c>
      <c r="R219" s="705">
        <v>500000</v>
      </c>
      <c r="S219" s="703" t="s">
        <v>76</v>
      </c>
      <c r="T219" s="703" t="s">
        <v>77</v>
      </c>
      <c r="U219" s="703" t="s">
        <v>318</v>
      </c>
      <c r="V219" s="703"/>
      <c r="W219" s="703"/>
      <c r="X219" s="703"/>
      <c r="Y219" s="703"/>
      <c r="Z219" s="703"/>
      <c r="AA219" s="703"/>
      <c r="AB219" s="703"/>
      <c r="AC219" s="707"/>
      <c r="AD219" s="707"/>
      <c r="AE219" s="707"/>
      <c r="AF219" s="707"/>
      <c r="AH219" s="707"/>
      <c r="AI219" s="707"/>
      <c r="AJ219" s="707">
        <v>500000</v>
      </c>
      <c r="AK219" s="707"/>
      <c r="AL219" s="707"/>
      <c r="AM219" s="707"/>
      <c r="AN219" s="707"/>
    </row>
    <row r="220" spans="1:44" s="713" customFormat="1" ht="81" customHeight="1" x14ac:dyDescent="0.25">
      <c r="A220" s="711" t="s">
        <v>69</v>
      </c>
      <c r="B220" s="702" t="s">
        <v>310</v>
      </c>
      <c r="C220" s="702" t="s">
        <v>311</v>
      </c>
      <c r="D220" s="702">
        <v>29707603</v>
      </c>
      <c r="E220" s="702" t="s">
        <v>73</v>
      </c>
      <c r="F220" s="702">
        <v>558</v>
      </c>
      <c r="G220" s="702" t="s">
        <v>312</v>
      </c>
      <c r="H220" s="711">
        <v>29707603</v>
      </c>
      <c r="I220" s="702" t="s">
        <v>313</v>
      </c>
      <c r="J220" s="702" t="s">
        <v>242</v>
      </c>
      <c r="K220" s="702">
        <v>82121500</v>
      </c>
      <c r="L220" s="703" t="s">
        <v>332</v>
      </c>
      <c r="M220" s="703" t="s">
        <v>58</v>
      </c>
      <c r="N220" s="703" t="s">
        <v>106</v>
      </c>
      <c r="O220" s="703" t="s">
        <v>173</v>
      </c>
      <c r="P220" s="703" t="s">
        <v>87</v>
      </c>
      <c r="Q220" s="705">
        <v>500000</v>
      </c>
      <c r="R220" s="705">
        <v>500000</v>
      </c>
      <c r="S220" s="703" t="s">
        <v>76</v>
      </c>
      <c r="T220" s="703" t="s">
        <v>77</v>
      </c>
      <c r="U220" s="703" t="s">
        <v>318</v>
      </c>
      <c r="V220" s="703"/>
      <c r="W220" s="703"/>
      <c r="X220" s="703"/>
      <c r="Y220" s="703"/>
      <c r="Z220" s="703"/>
      <c r="AA220" s="703"/>
      <c r="AB220" s="703"/>
      <c r="AC220" s="707"/>
      <c r="AD220" s="707"/>
      <c r="AE220" s="707"/>
      <c r="AF220" s="707"/>
      <c r="AG220" s="707"/>
      <c r="AH220" s="707"/>
      <c r="AI220" s="707"/>
      <c r="AJ220" s="707">
        <v>500000</v>
      </c>
      <c r="AK220" s="707"/>
      <c r="AL220" s="707"/>
      <c r="AM220" s="707"/>
      <c r="AN220" s="707"/>
    </row>
    <row r="221" spans="1:44" s="713" customFormat="1" ht="93.75" customHeight="1" x14ac:dyDescent="0.25">
      <c r="A221" s="711" t="s">
        <v>69</v>
      </c>
      <c r="B221" s="702" t="s">
        <v>310</v>
      </c>
      <c r="C221" s="702" t="s">
        <v>311</v>
      </c>
      <c r="D221" s="702">
        <v>29707603</v>
      </c>
      <c r="E221" s="702" t="s">
        <v>73</v>
      </c>
      <c r="F221" s="702">
        <v>558</v>
      </c>
      <c r="G221" s="702" t="s">
        <v>312</v>
      </c>
      <c r="H221" s="711">
        <v>29707603</v>
      </c>
      <c r="I221" s="702" t="s">
        <v>313</v>
      </c>
      <c r="J221" s="702" t="s">
        <v>333</v>
      </c>
      <c r="K221" s="702">
        <v>90151802</v>
      </c>
      <c r="L221" s="703" t="s">
        <v>334</v>
      </c>
      <c r="M221" s="703" t="s">
        <v>58</v>
      </c>
      <c r="N221" s="703" t="s">
        <v>335</v>
      </c>
      <c r="O221" s="703" t="s">
        <v>336</v>
      </c>
      <c r="P221" s="703" t="s">
        <v>87</v>
      </c>
      <c r="Q221" s="705">
        <v>96234000</v>
      </c>
      <c r="R221" s="705">
        <v>96234000</v>
      </c>
      <c r="S221" s="703" t="s">
        <v>76</v>
      </c>
      <c r="T221" s="703" t="s">
        <v>77</v>
      </c>
      <c r="U221" s="703" t="s">
        <v>318</v>
      </c>
      <c r="V221" s="714"/>
      <c r="W221" s="714"/>
      <c r="X221" s="703"/>
      <c r="Y221" s="703"/>
      <c r="Z221" s="703"/>
      <c r="AA221" s="703"/>
      <c r="AB221" s="703"/>
      <c r="AG221" s="715">
        <v>32078000</v>
      </c>
      <c r="AI221" s="715">
        <v>32078000</v>
      </c>
      <c r="AK221" s="715">
        <v>32078000</v>
      </c>
      <c r="AO221" s="713">
        <f>SUM(AF221:AN221)</f>
        <v>96234000</v>
      </c>
    </row>
    <row r="222" spans="1:44" ht="111" customHeight="1" x14ac:dyDescent="0.25">
      <c r="A222" s="711" t="s">
        <v>69</v>
      </c>
      <c r="B222" s="702" t="s">
        <v>310</v>
      </c>
      <c r="C222" s="702" t="s">
        <v>311</v>
      </c>
      <c r="D222" s="702">
        <v>29707603</v>
      </c>
      <c r="E222" s="702" t="s">
        <v>73</v>
      </c>
      <c r="F222" s="702">
        <v>558</v>
      </c>
      <c r="G222" s="702" t="s">
        <v>312</v>
      </c>
      <c r="H222" s="711">
        <v>29707603</v>
      </c>
      <c r="I222" s="702" t="s">
        <v>313</v>
      </c>
      <c r="J222" s="702" t="s">
        <v>337</v>
      </c>
      <c r="K222" s="702">
        <v>86101705</v>
      </c>
      <c r="L222" s="703" t="s">
        <v>338</v>
      </c>
      <c r="M222" s="703" t="s">
        <v>63</v>
      </c>
      <c r="N222" s="703" t="s">
        <v>339</v>
      </c>
      <c r="O222" s="703" t="s">
        <v>340</v>
      </c>
      <c r="P222" s="716" t="s">
        <v>87</v>
      </c>
      <c r="Q222" s="717">
        <v>30000000</v>
      </c>
      <c r="R222" s="717">
        <v>30000000</v>
      </c>
      <c r="S222" s="703" t="s">
        <v>76</v>
      </c>
      <c r="T222" s="703" t="s">
        <v>77</v>
      </c>
      <c r="U222" s="703" t="s">
        <v>318</v>
      </c>
      <c r="V222" s="703"/>
      <c r="W222" s="703"/>
      <c r="X222" s="703"/>
      <c r="Y222" s="703"/>
      <c r="Z222" s="703"/>
      <c r="AA222" s="703"/>
      <c r="AB222" s="703"/>
      <c r="AC222" s="703"/>
      <c r="AD222" s="703"/>
      <c r="AE222" s="703"/>
      <c r="AF222" s="703"/>
      <c r="AG222" s="703"/>
      <c r="AH222" s="703"/>
      <c r="AI222" s="718">
        <v>30000000</v>
      </c>
      <c r="AJ222" s="703"/>
      <c r="AK222" s="703"/>
      <c r="AL222" s="703"/>
      <c r="AM222" s="703"/>
      <c r="AN222" s="703"/>
      <c r="AO222" s="708">
        <f t="shared" ref="AO222:AO225" si="28">SUM(AK224:AN224)</f>
        <v>0</v>
      </c>
      <c r="AP222" s="114">
        <f>+AO222-Q224</f>
        <v>-17766000</v>
      </c>
    </row>
    <row r="223" spans="1:44" ht="66.75" customHeight="1" x14ac:dyDescent="0.25">
      <c r="A223" s="711" t="s">
        <v>69</v>
      </c>
      <c r="B223" s="702" t="s">
        <v>310</v>
      </c>
      <c r="C223" s="702" t="s">
        <v>311</v>
      </c>
      <c r="D223" s="702">
        <v>29707603</v>
      </c>
      <c r="E223" s="702" t="s">
        <v>73</v>
      </c>
      <c r="F223" s="702">
        <v>558</v>
      </c>
      <c r="G223" s="702" t="s">
        <v>312</v>
      </c>
      <c r="H223" s="711">
        <v>29707603</v>
      </c>
      <c r="I223" s="702" t="s">
        <v>313</v>
      </c>
      <c r="J223" s="711" t="s">
        <v>341</v>
      </c>
      <c r="K223" s="711">
        <v>43232303</v>
      </c>
      <c r="L223" s="703" t="s">
        <v>342</v>
      </c>
      <c r="M223" s="703" t="s">
        <v>63</v>
      </c>
      <c r="N223" s="703" t="s">
        <v>106</v>
      </c>
      <c r="O223" s="703" t="s">
        <v>173</v>
      </c>
      <c r="P223" s="716" t="s">
        <v>87</v>
      </c>
      <c r="Q223" s="717">
        <v>5000000</v>
      </c>
      <c r="R223" s="717">
        <v>5000000</v>
      </c>
      <c r="S223" s="703" t="s">
        <v>76</v>
      </c>
      <c r="T223" s="703" t="s">
        <v>77</v>
      </c>
      <c r="U223" s="703" t="s">
        <v>318</v>
      </c>
      <c r="V223" s="703"/>
      <c r="W223" s="703"/>
      <c r="X223" s="703"/>
      <c r="Y223" s="703"/>
      <c r="Z223" s="703"/>
      <c r="AA223" s="703"/>
      <c r="AB223" s="703"/>
      <c r="AC223" s="703"/>
      <c r="AD223" s="703"/>
      <c r="AE223" s="703"/>
      <c r="AF223" s="703"/>
      <c r="AG223" s="718">
        <v>5000000</v>
      </c>
      <c r="AH223" s="703"/>
      <c r="AI223" s="703"/>
      <c r="AJ223" s="703"/>
      <c r="AK223" s="703"/>
      <c r="AL223" s="703"/>
      <c r="AM223" s="703"/>
      <c r="AN223" s="703"/>
      <c r="AO223" s="708">
        <f t="shared" si="28"/>
        <v>0</v>
      </c>
      <c r="AP223" s="114">
        <f>+AO223-Q225</f>
        <v>-2699065000</v>
      </c>
    </row>
    <row r="224" spans="1:44" ht="81" customHeight="1" x14ac:dyDescent="0.25">
      <c r="A224" s="701" t="s">
        <v>69</v>
      </c>
      <c r="B224" s="702" t="s">
        <v>310</v>
      </c>
      <c r="C224" s="702" t="s">
        <v>311</v>
      </c>
      <c r="D224" s="702">
        <v>29707603</v>
      </c>
      <c r="E224" s="702" t="s">
        <v>73</v>
      </c>
      <c r="F224" s="702">
        <v>558</v>
      </c>
      <c r="G224" s="702" t="s">
        <v>312</v>
      </c>
      <c r="H224" s="711">
        <v>29707603</v>
      </c>
      <c r="I224" s="702" t="s">
        <v>313</v>
      </c>
      <c r="J224" s="48" t="s">
        <v>80</v>
      </c>
      <c r="K224" s="49">
        <v>80161500</v>
      </c>
      <c r="L224" s="703" t="s">
        <v>343</v>
      </c>
      <c r="M224" s="703" t="s">
        <v>58</v>
      </c>
      <c r="N224" s="703" t="s">
        <v>344</v>
      </c>
      <c r="O224" s="703" t="s">
        <v>74</v>
      </c>
      <c r="P224" s="716" t="s">
        <v>87</v>
      </c>
      <c r="Q224" s="717">
        <v>17766000</v>
      </c>
      <c r="R224" s="717">
        <v>17766000</v>
      </c>
      <c r="S224" s="703" t="s">
        <v>76</v>
      </c>
      <c r="T224" s="703" t="s">
        <v>77</v>
      </c>
      <c r="U224" s="703" t="s">
        <v>318</v>
      </c>
      <c r="V224" s="711">
        <v>7000079946</v>
      </c>
      <c r="W224" s="703"/>
      <c r="X224" s="703"/>
      <c r="Y224" s="703"/>
      <c r="Z224" s="703"/>
      <c r="AA224" s="703"/>
      <c r="AB224" s="703"/>
      <c r="AC224" s="717"/>
      <c r="AD224" s="717">
        <v>2961000</v>
      </c>
      <c r="AE224" s="717">
        <v>2961000</v>
      </c>
      <c r="AF224" s="717">
        <v>2961000</v>
      </c>
      <c r="AG224" s="717">
        <v>2961000</v>
      </c>
      <c r="AH224" s="717">
        <v>2961000</v>
      </c>
      <c r="AI224" s="717">
        <v>2961000</v>
      </c>
      <c r="AJ224" s="717"/>
      <c r="AK224" s="717"/>
      <c r="AL224" s="717"/>
      <c r="AM224" s="717"/>
      <c r="AN224" s="717"/>
      <c r="AO224" s="719">
        <f>SUM(AC224:AN224)</f>
        <v>17766000</v>
      </c>
      <c r="AP224" s="114">
        <f>+AO224-Q226</f>
        <v>-50234000</v>
      </c>
    </row>
    <row r="225" spans="1:44" s="727" customFormat="1" x14ac:dyDescent="0.25">
      <c r="A225" s="720"/>
      <c r="B225" s="721"/>
      <c r="C225" s="721"/>
      <c r="D225" s="721"/>
      <c r="E225" s="721"/>
      <c r="F225" s="721"/>
      <c r="G225" s="721"/>
      <c r="H225" s="720"/>
      <c r="I225" s="721"/>
      <c r="J225" s="722"/>
      <c r="K225" s="723"/>
      <c r="L225" s="724"/>
      <c r="M225" s="724"/>
      <c r="N225" s="724"/>
      <c r="O225" s="724"/>
      <c r="P225" s="725"/>
      <c r="Q225" s="726">
        <f>SUM(Q215:Q224)</f>
        <v>2699065000</v>
      </c>
      <c r="R225" s="726">
        <f>SUM(R215:R224)</f>
        <v>2639065000</v>
      </c>
      <c r="S225" s="724"/>
      <c r="T225" s="724"/>
      <c r="U225" s="724"/>
      <c r="V225" s="724"/>
      <c r="W225" s="724"/>
      <c r="X225" s="724"/>
      <c r="Y225" s="724"/>
      <c r="Z225" s="724"/>
      <c r="AA225" s="724"/>
      <c r="AB225" s="724"/>
      <c r="AC225" s="724"/>
      <c r="AD225" s="724"/>
      <c r="AE225" s="724"/>
      <c r="AF225" s="724"/>
      <c r="AG225" s="724"/>
      <c r="AH225" s="724"/>
      <c r="AI225" s="724"/>
      <c r="AJ225" s="724"/>
      <c r="AK225" s="724"/>
      <c r="AL225" s="724"/>
      <c r="AM225" s="724"/>
      <c r="AN225" s="724"/>
      <c r="AO225" s="708">
        <f t="shared" si="28"/>
        <v>22666670</v>
      </c>
      <c r="AP225" s="114">
        <f>+AO225-Q227</f>
        <v>-45333330</v>
      </c>
      <c r="AQ225"/>
      <c r="AR225"/>
    </row>
    <row r="226" spans="1:44" ht="66" customHeight="1" x14ac:dyDescent="0.25">
      <c r="A226" s="728" t="s">
        <v>69</v>
      </c>
      <c r="B226" s="702" t="s">
        <v>345</v>
      </c>
      <c r="C226" s="702" t="s">
        <v>311</v>
      </c>
      <c r="D226" s="702">
        <v>29702902</v>
      </c>
      <c r="E226" s="702" t="s">
        <v>346</v>
      </c>
      <c r="F226" s="702">
        <v>577</v>
      </c>
      <c r="G226" s="702" t="s">
        <v>312</v>
      </c>
      <c r="H226" s="702">
        <v>29702902</v>
      </c>
      <c r="I226" s="702" t="s">
        <v>347</v>
      </c>
      <c r="J226" s="48" t="s">
        <v>80</v>
      </c>
      <c r="K226" s="49">
        <v>80161500</v>
      </c>
      <c r="L226" s="711" t="s">
        <v>348</v>
      </c>
      <c r="M226" s="703" t="s">
        <v>57</v>
      </c>
      <c r="N226" s="703" t="s">
        <v>349</v>
      </c>
      <c r="O226" s="703" t="s">
        <v>173</v>
      </c>
      <c r="P226" s="716" t="s">
        <v>87</v>
      </c>
      <c r="Q226" s="717">
        <v>68000000</v>
      </c>
      <c r="R226" s="717">
        <v>68000000</v>
      </c>
      <c r="S226" s="703" t="s">
        <v>76</v>
      </c>
      <c r="T226" s="703" t="s">
        <v>77</v>
      </c>
      <c r="U226" s="703" t="s">
        <v>350</v>
      </c>
      <c r="V226" s="711">
        <v>7000079990</v>
      </c>
      <c r="W226" s="703"/>
      <c r="X226" s="703"/>
      <c r="Y226" s="703"/>
      <c r="Z226" s="703"/>
      <c r="AA226" s="703"/>
      <c r="AB226" s="703"/>
      <c r="AC226" s="703"/>
      <c r="AD226" s="717">
        <v>7555555</v>
      </c>
      <c r="AE226" s="717"/>
      <c r="AF226" s="717">
        <v>7555555</v>
      </c>
      <c r="AG226" s="717">
        <v>7555555</v>
      </c>
      <c r="AH226" s="717">
        <v>7555555</v>
      </c>
      <c r="AI226" s="717">
        <v>7555555</v>
      </c>
      <c r="AJ226" s="717">
        <v>7555555</v>
      </c>
      <c r="AK226" s="717">
        <v>7555555</v>
      </c>
      <c r="AL226" s="717">
        <v>7555555</v>
      </c>
      <c r="AM226" s="717">
        <v>7555560</v>
      </c>
      <c r="AN226" s="703"/>
      <c r="AO226" s="729">
        <f>SUM(AC226:AN226)</f>
        <v>68000000</v>
      </c>
      <c r="AP226" s="727"/>
      <c r="AQ226" s="727"/>
      <c r="AR226" s="727"/>
    </row>
    <row r="227" spans="1:44" ht="70.5" customHeight="1" x14ac:dyDescent="0.25">
      <c r="A227" s="728" t="s">
        <v>69</v>
      </c>
      <c r="B227" s="702" t="s">
        <v>345</v>
      </c>
      <c r="C227" s="702" t="s">
        <v>311</v>
      </c>
      <c r="D227" s="702">
        <v>29702902</v>
      </c>
      <c r="E227" s="702" t="s">
        <v>346</v>
      </c>
      <c r="F227" s="702">
        <v>577</v>
      </c>
      <c r="G227" s="702" t="s">
        <v>312</v>
      </c>
      <c r="H227" s="702">
        <v>29702902</v>
      </c>
      <c r="I227" s="702" t="s">
        <v>347</v>
      </c>
      <c r="J227" s="48" t="s">
        <v>80</v>
      </c>
      <c r="K227" s="49">
        <v>80161500</v>
      </c>
      <c r="L227" s="711" t="s">
        <v>351</v>
      </c>
      <c r="M227" s="703" t="s">
        <v>57</v>
      </c>
      <c r="N227" s="703" t="s">
        <v>349</v>
      </c>
      <c r="O227" s="703" t="s">
        <v>173</v>
      </c>
      <c r="P227" s="716" t="s">
        <v>87</v>
      </c>
      <c r="Q227" s="717">
        <v>68000000</v>
      </c>
      <c r="R227" s="717">
        <v>68000000</v>
      </c>
      <c r="S227" s="703" t="s">
        <v>76</v>
      </c>
      <c r="T227" s="703" t="s">
        <v>77</v>
      </c>
      <c r="U227" s="703" t="s">
        <v>350</v>
      </c>
      <c r="V227" s="711">
        <v>7000079991</v>
      </c>
      <c r="W227" s="703"/>
      <c r="X227" s="703"/>
      <c r="Y227" s="703"/>
      <c r="Z227" s="703"/>
      <c r="AA227" s="703"/>
      <c r="AB227" s="703"/>
      <c r="AC227" s="703"/>
      <c r="AD227" s="717">
        <v>7555555</v>
      </c>
      <c r="AE227" s="717"/>
      <c r="AF227" s="717">
        <v>7555555</v>
      </c>
      <c r="AG227" s="717">
        <v>7555555</v>
      </c>
      <c r="AH227" s="717">
        <v>7555555</v>
      </c>
      <c r="AI227" s="717">
        <v>7555555</v>
      </c>
      <c r="AJ227" s="717">
        <v>7555555</v>
      </c>
      <c r="AK227" s="717">
        <v>7555555</v>
      </c>
      <c r="AL227" s="717">
        <v>7555555</v>
      </c>
      <c r="AM227" s="717">
        <v>7555560</v>
      </c>
      <c r="AN227" s="703"/>
      <c r="AO227" s="708">
        <f>SUM(AC227:AN227)</f>
        <v>68000000</v>
      </c>
      <c r="AP227" s="114"/>
    </row>
    <row r="228" spans="1:44" ht="82.5" customHeight="1" x14ac:dyDescent="0.25">
      <c r="A228" s="728" t="s">
        <v>69</v>
      </c>
      <c r="B228" s="702" t="s">
        <v>345</v>
      </c>
      <c r="C228" s="702" t="s">
        <v>311</v>
      </c>
      <c r="D228" s="702">
        <v>29702902</v>
      </c>
      <c r="E228" s="702" t="s">
        <v>346</v>
      </c>
      <c r="F228" s="702">
        <v>577</v>
      </c>
      <c r="G228" s="702" t="s">
        <v>312</v>
      </c>
      <c r="H228" s="702">
        <v>29702902</v>
      </c>
      <c r="I228" s="702" t="s">
        <v>347</v>
      </c>
      <c r="J228" s="702" t="s">
        <v>352</v>
      </c>
      <c r="K228" s="702">
        <v>43232202</v>
      </c>
      <c r="L228" s="711" t="s">
        <v>353</v>
      </c>
      <c r="M228" s="703" t="s">
        <v>57</v>
      </c>
      <c r="N228" s="703" t="s">
        <v>344</v>
      </c>
      <c r="O228" s="703" t="s">
        <v>354</v>
      </c>
      <c r="P228" s="716" t="s">
        <v>87</v>
      </c>
      <c r="Q228" s="717">
        <v>80600000</v>
      </c>
      <c r="R228" s="717">
        <v>80600000</v>
      </c>
      <c r="S228" s="703" t="s">
        <v>76</v>
      </c>
      <c r="T228" s="703" t="s">
        <v>77</v>
      </c>
      <c r="U228" s="703" t="s">
        <v>350</v>
      </c>
      <c r="V228" s="711">
        <v>7000079989</v>
      </c>
      <c r="W228" s="703"/>
      <c r="X228" s="703"/>
      <c r="Y228" s="703"/>
      <c r="Z228" s="703"/>
      <c r="AA228" s="703"/>
      <c r="AB228" s="703"/>
      <c r="AC228" s="717"/>
      <c r="AD228" s="717">
        <v>13433333</v>
      </c>
      <c r="AE228" s="703"/>
      <c r="AF228" s="717">
        <v>13433333</v>
      </c>
      <c r="AG228" s="717">
        <v>13433333</v>
      </c>
      <c r="AH228" s="717">
        <v>13433333</v>
      </c>
      <c r="AI228" s="717">
        <v>13433333</v>
      </c>
      <c r="AJ228" s="717">
        <v>13433335</v>
      </c>
      <c r="AK228" s="717"/>
      <c r="AL228" s="717"/>
      <c r="AM228" s="717"/>
      <c r="AN228" s="703"/>
      <c r="AO228" s="708">
        <f>SUM(AC228:AN228)</f>
        <v>80600000</v>
      </c>
      <c r="AP228" s="114"/>
    </row>
    <row r="229" spans="1:44" ht="120" customHeight="1" x14ac:dyDescent="0.25">
      <c r="A229" s="728" t="s">
        <v>69</v>
      </c>
      <c r="B229" s="702" t="s">
        <v>345</v>
      </c>
      <c r="C229" s="702" t="s">
        <v>311</v>
      </c>
      <c r="D229" s="702">
        <v>29702902</v>
      </c>
      <c r="E229" s="702" t="s">
        <v>346</v>
      </c>
      <c r="F229" s="702">
        <v>577</v>
      </c>
      <c r="G229" s="702" t="s">
        <v>312</v>
      </c>
      <c r="H229" s="702">
        <v>29702902</v>
      </c>
      <c r="I229" s="702" t="s">
        <v>347</v>
      </c>
      <c r="J229" s="48" t="s">
        <v>80</v>
      </c>
      <c r="K229" s="49">
        <v>80161500</v>
      </c>
      <c r="L229" s="703" t="s">
        <v>355</v>
      </c>
      <c r="M229" s="703" t="s">
        <v>57</v>
      </c>
      <c r="N229" s="703" t="s">
        <v>335</v>
      </c>
      <c r="O229" s="703" t="s">
        <v>354</v>
      </c>
      <c r="P229" s="716" t="s">
        <v>87</v>
      </c>
      <c r="Q229" s="717">
        <v>200000000</v>
      </c>
      <c r="R229" s="717">
        <v>200000000</v>
      </c>
      <c r="S229" s="703" t="s">
        <v>76</v>
      </c>
      <c r="T229" s="703" t="s">
        <v>77</v>
      </c>
      <c r="U229" s="703" t="s">
        <v>350</v>
      </c>
      <c r="V229" s="711">
        <v>7000079992</v>
      </c>
      <c r="W229" s="703"/>
      <c r="X229" s="703"/>
      <c r="Y229" s="703"/>
      <c r="Z229" s="703"/>
      <c r="AA229" s="703"/>
      <c r="AB229" s="703"/>
      <c r="AC229" s="703"/>
      <c r="AD229" s="717">
        <v>20000000</v>
      </c>
      <c r="AE229" s="717"/>
      <c r="AF229" s="717">
        <v>20000000</v>
      </c>
      <c r="AG229" s="717">
        <v>20000000</v>
      </c>
      <c r="AH229" s="717">
        <v>20000000</v>
      </c>
      <c r="AI229" s="717">
        <v>20000000</v>
      </c>
      <c r="AJ229" s="717">
        <v>20000000</v>
      </c>
      <c r="AK229" s="717">
        <v>20000000</v>
      </c>
      <c r="AL229" s="717">
        <v>20000000</v>
      </c>
      <c r="AM229" s="717">
        <v>20000000</v>
      </c>
      <c r="AN229" s="717">
        <v>20000000</v>
      </c>
      <c r="AO229" s="708">
        <f>SUM(AC229:AN229)</f>
        <v>200000000</v>
      </c>
      <c r="AP229" s="114"/>
    </row>
    <row r="230" spans="1:44" ht="21" customHeight="1" x14ac:dyDescent="0.25">
      <c r="A230" s="730"/>
      <c r="B230" s="721"/>
      <c r="C230" s="721"/>
      <c r="D230" s="721"/>
      <c r="E230" s="721"/>
      <c r="F230" s="721"/>
      <c r="G230" s="721"/>
      <c r="H230" s="721"/>
      <c r="I230" s="721"/>
      <c r="J230" s="721"/>
      <c r="K230" s="731"/>
      <c r="L230" s="724"/>
      <c r="M230" s="724"/>
      <c r="N230" s="724"/>
      <c r="O230" s="724"/>
      <c r="P230" s="732"/>
      <c r="Q230" s="733"/>
      <c r="R230" s="726">
        <f>SUM(R226:R229)</f>
        <v>416600000</v>
      </c>
      <c r="S230" s="724"/>
      <c r="T230" s="724"/>
      <c r="U230" s="724"/>
      <c r="V230" s="720"/>
      <c r="W230" s="724"/>
      <c r="X230" s="724"/>
      <c r="Y230" s="724"/>
      <c r="Z230" s="724"/>
      <c r="AA230" s="724"/>
      <c r="AB230" s="724"/>
      <c r="AC230" s="724"/>
      <c r="AD230" s="733"/>
      <c r="AE230" s="733"/>
      <c r="AF230" s="733"/>
      <c r="AG230" s="733"/>
      <c r="AH230" s="733"/>
      <c r="AI230" s="733"/>
      <c r="AJ230" s="733"/>
      <c r="AK230" s="733"/>
      <c r="AL230" s="733"/>
      <c r="AM230" s="733"/>
      <c r="AN230" s="733"/>
      <c r="AO230" s="708"/>
      <c r="AP230" s="114"/>
    </row>
    <row r="231" spans="1:44" ht="79.5" customHeight="1" x14ac:dyDescent="0.25">
      <c r="A231" s="728" t="s">
        <v>69</v>
      </c>
      <c r="B231" s="702" t="s">
        <v>356</v>
      </c>
      <c r="C231" s="702" t="s">
        <v>311</v>
      </c>
      <c r="D231" s="702">
        <v>29702901</v>
      </c>
      <c r="E231" s="702" t="s">
        <v>346</v>
      </c>
      <c r="F231" s="702">
        <v>576</v>
      </c>
      <c r="G231" s="702" t="s">
        <v>312</v>
      </c>
      <c r="H231" s="702">
        <v>29702901</v>
      </c>
      <c r="I231" s="702" t="s">
        <v>347</v>
      </c>
      <c r="J231" s="48" t="s">
        <v>80</v>
      </c>
      <c r="K231" s="49">
        <v>80161500</v>
      </c>
      <c r="L231" s="703" t="s">
        <v>357</v>
      </c>
      <c r="M231" s="703" t="s">
        <v>57</v>
      </c>
      <c r="N231" s="703" t="s">
        <v>344</v>
      </c>
      <c r="O231" s="703" t="s">
        <v>354</v>
      </c>
      <c r="P231" s="716" t="s">
        <v>87</v>
      </c>
      <c r="Q231" s="734">
        <v>90300000</v>
      </c>
      <c r="R231" s="717">
        <v>90300000</v>
      </c>
      <c r="S231" s="703" t="s">
        <v>76</v>
      </c>
      <c r="T231" s="703" t="s">
        <v>77</v>
      </c>
      <c r="U231" s="703" t="s">
        <v>350</v>
      </c>
      <c r="V231" s="711"/>
      <c r="W231" s="703"/>
      <c r="X231" s="703"/>
      <c r="Y231" s="703"/>
      <c r="Z231" s="703"/>
      <c r="AA231" s="703"/>
      <c r="AB231" s="703"/>
      <c r="AC231" s="703"/>
      <c r="AD231" s="717">
        <v>15050000</v>
      </c>
      <c r="AE231" s="717"/>
      <c r="AF231" s="717">
        <v>15050000</v>
      </c>
      <c r="AG231" s="717">
        <v>15050000</v>
      </c>
      <c r="AH231" s="717">
        <v>15050000</v>
      </c>
      <c r="AI231" s="717">
        <v>15050000</v>
      </c>
      <c r="AJ231" s="717">
        <v>15050000</v>
      </c>
      <c r="AK231" s="703"/>
      <c r="AL231" s="703"/>
      <c r="AM231" s="703"/>
      <c r="AN231" s="703"/>
      <c r="AO231" s="735">
        <f>SUM(AC231:AN231)</f>
        <v>90300000</v>
      </c>
      <c r="AP231" s="114"/>
    </row>
    <row r="232" spans="1:44" ht="60" customHeight="1" x14ac:dyDescent="0.25">
      <c r="A232" s="728" t="s">
        <v>69</v>
      </c>
      <c r="B232" s="702" t="s">
        <v>356</v>
      </c>
      <c r="C232" s="702" t="s">
        <v>311</v>
      </c>
      <c r="D232" s="702">
        <v>29702901</v>
      </c>
      <c r="E232" s="702" t="s">
        <v>346</v>
      </c>
      <c r="F232" s="702">
        <v>576</v>
      </c>
      <c r="G232" s="702" t="s">
        <v>312</v>
      </c>
      <c r="H232" s="702">
        <v>29702901</v>
      </c>
      <c r="I232" s="702" t="s">
        <v>347</v>
      </c>
      <c r="J232" s="48" t="s">
        <v>80</v>
      </c>
      <c r="K232" s="49">
        <v>80161500</v>
      </c>
      <c r="L232" s="703" t="s">
        <v>358</v>
      </c>
      <c r="M232" s="703" t="s">
        <v>57</v>
      </c>
      <c r="N232" s="703" t="s">
        <v>335</v>
      </c>
      <c r="O232" s="703" t="s">
        <v>354</v>
      </c>
      <c r="P232" s="716" t="s">
        <v>87</v>
      </c>
      <c r="Q232" s="734">
        <v>75232000</v>
      </c>
      <c r="R232" s="717">
        <v>75232000</v>
      </c>
      <c r="S232" s="703" t="s">
        <v>76</v>
      </c>
      <c r="T232" s="703" t="s">
        <v>77</v>
      </c>
      <c r="U232" s="703" t="s">
        <v>350</v>
      </c>
      <c r="V232" s="711">
        <v>7000080049</v>
      </c>
      <c r="W232" s="703"/>
      <c r="X232" s="703"/>
      <c r="Y232" s="703"/>
      <c r="Z232" s="703"/>
      <c r="AA232" s="703"/>
      <c r="AB232" s="703"/>
      <c r="AC232" s="703"/>
      <c r="AD232" s="717">
        <v>7523200</v>
      </c>
      <c r="AE232" s="703"/>
      <c r="AF232" s="717">
        <v>7523200</v>
      </c>
      <c r="AG232" s="717">
        <v>7523200</v>
      </c>
      <c r="AH232" s="717">
        <v>7523200</v>
      </c>
      <c r="AI232" s="717">
        <v>7523200</v>
      </c>
      <c r="AJ232" s="717">
        <v>7523200</v>
      </c>
      <c r="AK232" s="717">
        <v>7523200</v>
      </c>
      <c r="AL232" s="717">
        <v>7523200</v>
      </c>
      <c r="AM232" s="717">
        <v>7523200</v>
      </c>
      <c r="AN232" s="717">
        <v>7523200</v>
      </c>
      <c r="AO232" s="735">
        <f>SUM(AC232:AN232)</f>
        <v>75232000</v>
      </c>
    </row>
    <row r="233" spans="1:44" ht="107.25" customHeight="1" x14ac:dyDescent="0.25">
      <c r="A233" s="728" t="s">
        <v>69</v>
      </c>
      <c r="B233" s="702" t="s">
        <v>356</v>
      </c>
      <c r="C233" s="702" t="s">
        <v>311</v>
      </c>
      <c r="D233" s="702">
        <v>29702901</v>
      </c>
      <c r="E233" s="702" t="s">
        <v>346</v>
      </c>
      <c r="F233" s="702">
        <v>576</v>
      </c>
      <c r="G233" s="702" t="s">
        <v>312</v>
      </c>
      <c r="H233" s="702">
        <v>29702901</v>
      </c>
      <c r="I233" s="702" t="s">
        <v>347</v>
      </c>
      <c r="J233" s="48" t="s">
        <v>80</v>
      </c>
      <c r="K233" s="49">
        <v>80161500</v>
      </c>
      <c r="L233" s="703" t="s">
        <v>359</v>
      </c>
      <c r="M233" s="703" t="s">
        <v>57</v>
      </c>
      <c r="N233" s="703" t="s">
        <v>335</v>
      </c>
      <c r="O233" s="703" t="s">
        <v>115</v>
      </c>
      <c r="P233" s="716" t="s">
        <v>87</v>
      </c>
      <c r="Q233" s="734">
        <v>13688000</v>
      </c>
      <c r="R233" s="717">
        <v>13688000</v>
      </c>
      <c r="S233" s="703" t="s">
        <v>76</v>
      </c>
      <c r="T233" s="703" t="s">
        <v>77</v>
      </c>
      <c r="U233" s="703" t="s">
        <v>350</v>
      </c>
      <c r="V233" s="711">
        <v>7000079987</v>
      </c>
      <c r="W233" s="703"/>
      <c r="X233" s="703"/>
      <c r="Y233" s="703"/>
      <c r="Z233" s="703"/>
      <c r="AA233" s="703"/>
      <c r="AB233" s="703"/>
      <c r="AC233" s="703"/>
      <c r="AD233" s="717">
        <v>1368800</v>
      </c>
      <c r="AE233" s="703"/>
      <c r="AF233" s="717">
        <v>1368800</v>
      </c>
      <c r="AG233" s="717">
        <v>1368800</v>
      </c>
      <c r="AH233" s="717">
        <v>1368800</v>
      </c>
      <c r="AI233" s="717">
        <v>1368800</v>
      </c>
      <c r="AJ233" s="717">
        <v>1368800</v>
      </c>
      <c r="AK233" s="717">
        <v>1368800</v>
      </c>
      <c r="AL233" s="717">
        <v>1368800</v>
      </c>
      <c r="AM233" s="717">
        <v>1368800</v>
      </c>
      <c r="AN233" s="717">
        <v>1368800</v>
      </c>
      <c r="AO233" s="735">
        <f>SUM(AC233:AN233)</f>
        <v>13688000</v>
      </c>
    </row>
    <row r="234" spans="1:44" ht="95.25" customHeight="1" x14ac:dyDescent="0.25">
      <c r="A234" s="728" t="s">
        <v>69</v>
      </c>
      <c r="B234" s="702" t="s">
        <v>356</v>
      </c>
      <c r="C234" s="702" t="s">
        <v>311</v>
      </c>
      <c r="D234" s="702">
        <v>29702901</v>
      </c>
      <c r="E234" s="702" t="s">
        <v>346</v>
      </c>
      <c r="F234" s="702">
        <v>576</v>
      </c>
      <c r="G234" s="702" t="s">
        <v>312</v>
      </c>
      <c r="H234" s="702">
        <v>29702901</v>
      </c>
      <c r="I234" s="702" t="s">
        <v>347</v>
      </c>
      <c r="J234" s="48" t="s">
        <v>80</v>
      </c>
      <c r="K234" s="49">
        <v>80161500</v>
      </c>
      <c r="L234" s="716" t="s">
        <v>360</v>
      </c>
      <c r="M234" s="703" t="s">
        <v>57</v>
      </c>
      <c r="N234" s="703" t="s">
        <v>344</v>
      </c>
      <c r="O234" s="703" t="s">
        <v>115</v>
      </c>
      <c r="P234" s="716" t="s">
        <v>87</v>
      </c>
      <c r="Q234" s="734">
        <v>17400000</v>
      </c>
      <c r="R234" s="717">
        <v>17400000</v>
      </c>
      <c r="S234" s="703" t="s">
        <v>76</v>
      </c>
      <c r="T234" s="703" t="s">
        <v>77</v>
      </c>
      <c r="U234" s="703" t="s">
        <v>350</v>
      </c>
      <c r="V234" s="711"/>
      <c r="W234" s="703"/>
      <c r="X234" s="703"/>
      <c r="Y234" s="703"/>
      <c r="Z234" s="703"/>
      <c r="AA234" s="703"/>
      <c r="AB234" s="703"/>
      <c r="AC234" s="703"/>
      <c r="AD234" s="717"/>
      <c r="AE234" s="703"/>
      <c r="AF234" s="717"/>
      <c r="AG234" s="717">
        <v>8700000</v>
      </c>
      <c r="AH234" s="717"/>
      <c r="AI234" s="717"/>
      <c r="AJ234" s="717"/>
      <c r="AK234" s="717">
        <v>8700000</v>
      </c>
      <c r="AL234" s="717"/>
      <c r="AM234" s="717"/>
      <c r="AN234" s="717"/>
      <c r="AO234" s="735">
        <f>SUM(AC234:AN234)</f>
        <v>17400000</v>
      </c>
    </row>
    <row r="235" spans="1:44" ht="82.5" customHeight="1" x14ac:dyDescent="0.25">
      <c r="A235" s="728" t="s">
        <v>69</v>
      </c>
      <c r="B235" s="702" t="s">
        <v>356</v>
      </c>
      <c r="C235" s="702" t="s">
        <v>311</v>
      </c>
      <c r="D235" s="702">
        <v>29702901</v>
      </c>
      <c r="E235" s="702" t="s">
        <v>346</v>
      </c>
      <c r="F235" s="702">
        <v>576</v>
      </c>
      <c r="G235" s="702" t="s">
        <v>312</v>
      </c>
      <c r="H235" s="702">
        <v>29702901</v>
      </c>
      <c r="I235" s="702" t="s">
        <v>347</v>
      </c>
      <c r="J235" s="48" t="s">
        <v>80</v>
      </c>
      <c r="K235" s="49">
        <v>80161500</v>
      </c>
      <c r="L235" s="716" t="s">
        <v>361</v>
      </c>
      <c r="M235" s="703" t="s">
        <v>57</v>
      </c>
      <c r="N235" s="703" t="s">
        <v>335</v>
      </c>
      <c r="O235" s="703" t="s">
        <v>115</v>
      </c>
      <c r="P235" s="716" t="s">
        <v>87</v>
      </c>
      <c r="Q235" s="734">
        <v>20880000</v>
      </c>
      <c r="R235" s="717">
        <v>20880000</v>
      </c>
      <c r="S235" s="703" t="s">
        <v>76</v>
      </c>
      <c r="T235" s="703" t="s">
        <v>77</v>
      </c>
      <c r="U235" s="703" t="s">
        <v>350</v>
      </c>
      <c r="V235" s="711">
        <v>7000083169</v>
      </c>
      <c r="W235" s="703"/>
      <c r="X235" s="703"/>
      <c r="Y235" s="703"/>
      <c r="Z235" s="703"/>
      <c r="AA235" s="703"/>
      <c r="AB235" s="703"/>
      <c r="AC235" s="703"/>
      <c r="AD235" s="717"/>
      <c r="AF235" s="717">
        <v>4176000</v>
      </c>
      <c r="AG235" s="717"/>
      <c r="AH235" s="717">
        <v>4176000</v>
      </c>
      <c r="AI235" s="717"/>
      <c r="AJ235" s="717">
        <v>4176000</v>
      </c>
      <c r="AK235" s="717"/>
      <c r="AL235" s="717">
        <v>4176000</v>
      </c>
      <c r="AM235" s="717"/>
      <c r="AN235" s="717">
        <v>4176000</v>
      </c>
      <c r="AO235" s="735">
        <f>SUM(AC235:AN235)</f>
        <v>20880000</v>
      </c>
    </row>
    <row r="236" spans="1:44" ht="82.5" customHeight="1" x14ac:dyDescent="0.25">
      <c r="A236" s="736" t="s">
        <v>69</v>
      </c>
      <c r="B236" s="702" t="s">
        <v>356</v>
      </c>
      <c r="C236" s="702" t="s">
        <v>311</v>
      </c>
      <c r="D236" s="702">
        <v>29702901</v>
      </c>
      <c r="E236" s="702" t="s">
        <v>346</v>
      </c>
      <c r="F236" s="702">
        <v>576</v>
      </c>
      <c r="G236" s="702" t="s">
        <v>312</v>
      </c>
      <c r="H236" s="702">
        <v>29702901</v>
      </c>
      <c r="I236" s="702" t="s">
        <v>347</v>
      </c>
      <c r="J236" s="333"/>
      <c r="K236" s="243"/>
      <c r="L236" s="737" t="s">
        <v>362</v>
      </c>
      <c r="M236" s="738"/>
      <c r="N236" s="738"/>
      <c r="O236" s="738"/>
      <c r="P236" s="737"/>
      <c r="Q236" s="739">
        <v>150000000</v>
      </c>
      <c r="R236" s="739"/>
      <c r="S236" s="738" t="s">
        <v>76</v>
      </c>
      <c r="T236" s="738" t="s">
        <v>77</v>
      </c>
      <c r="U236" s="738" t="s">
        <v>350</v>
      </c>
      <c r="V236" s="711"/>
      <c r="W236" s="703"/>
      <c r="X236" s="703"/>
      <c r="Y236" s="703"/>
      <c r="Z236" s="703"/>
      <c r="AA236" s="703"/>
      <c r="AB236" s="703"/>
      <c r="AC236" s="703"/>
      <c r="AD236" s="717"/>
      <c r="AF236" s="717"/>
      <c r="AG236" s="717"/>
      <c r="AH236" s="717"/>
      <c r="AI236" s="717"/>
      <c r="AJ236" s="717"/>
      <c r="AK236" s="717"/>
      <c r="AL236" s="717"/>
      <c r="AM236" s="717"/>
      <c r="AN236" s="717"/>
      <c r="AO236" s="735"/>
    </row>
    <row r="237" spans="1:44" ht="21.75" customHeight="1" x14ac:dyDescent="0.25">
      <c r="A237" s="823"/>
      <c r="B237" s="724"/>
      <c r="C237" s="724"/>
      <c r="D237" s="724"/>
      <c r="E237" s="724"/>
      <c r="F237" s="724"/>
      <c r="G237" s="724"/>
      <c r="H237" s="724"/>
      <c r="I237" s="724"/>
      <c r="J237" s="740"/>
      <c r="K237" s="724"/>
      <c r="L237" s="724"/>
      <c r="M237" s="724"/>
      <c r="N237" s="724"/>
      <c r="O237" s="724"/>
      <c r="P237" s="724"/>
      <c r="Q237" s="724"/>
      <c r="R237" s="741">
        <f>SUM(R231:R235)</f>
        <v>217500000</v>
      </c>
      <c r="S237" s="724"/>
      <c r="T237" s="724"/>
      <c r="U237" s="724"/>
      <c r="V237" s="720"/>
      <c r="W237" s="724"/>
      <c r="X237" s="724"/>
      <c r="Y237" s="724"/>
      <c r="Z237" s="724"/>
      <c r="AA237" s="724"/>
      <c r="AB237" s="724"/>
      <c r="AC237" s="724"/>
      <c r="AD237" s="724"/>
      <c r="AE237" s="724"/>
      <c r="AF237" s="724"/>
      <c r="AG237" s="724"/>
      <c r="AH237" s="724"/>
      <c r="AI237" s="724"/>
      <c r="AJ237" s="724"/>
      <c r="AK237" s="724"/>
      <c r="AL237" s="724"/>
      <c r="AM237" s="724"/>
      <c r="AN237" s="724"/>
      <c r="AO237" s="735">
        <f>SUM(AD243:AN243)</f>
        <v>0</v>
      </c>
      <c r="AP237" s="712">
        <f>+AO237-R243</f>
        <v>-2752017756</v>
      </c>
    </row>
    <row r="238" spans="1:44" ht="71.25" customHeight="1" x14ac:dyDescent="0.25">
      <c r="A238" s="728" t="s">
        <v>69</v>
      </c>
      <c r="B238" s="702" t="s">
        <v>363</v>
      </c>
      <c r="C238" s="702" t="s">
        <v>364</v>
      </c>
      <c r="D238" s="702">
        <v>29705101</v>
      </c>
      <c r="E238" s="702" t="s">
        <v>346</v>
      </c>
      <c r="F238" s="702">
        <v>560</v>
      </c>
      <c r="G238" s="702" t="s">
        <v>312</v>
      </c>
      <c r="H238" s="702">
        <v>29705101</v>
      </c>
      <c r="I238" s="702" t="s">
        <v>365</v>
      </c>
      <c r="J238" s="742"/>
      <c r="K238" s="742"/>
      <c r="L238" s="738" t="s">
        <v>366</v>
      </c>
      <c r="M238" s="743"/>
      <c r="N238" s="738"/>
      <c r="O238" s="738"/>
      <c r="P238" s="737" t="s">
        <v>87</v>
      </c>
      <c r="Q238" s="739">
        <v>173250328</v>
      </c>
      <c r="R238" s="739">
        <v>173250328</v>
      </c>
      <c r="S238" s="738" t="s">
        <v>76</v>
      </c>
      <c r="T238" s="738" t="s">
        <v>77</v>
      </c>
      <c r="U238" s="738" t="s">
        <v>367</v>
      </c>
      <c r="V238" s="711"/>
      <c r="W238" s="703"/>
      <c r="X238" s="703"/>
      <c r="Y238" s="703"/>
      <c r="Z238" s="703"/>
      <c r="AA238" s="703"/>
      <c r="AB238" s="703"/>
      <c r="AC238" s="703"/>
      <c r="AD238" s="703"/>
      <c r="AE238" s="718">
        <v>173250328</v>
      </c>
      <c r="AF238" s="703"/>
      <c r="AG238" s="717"/>
      <c r="AH238" s="703"/>
      <c r="AI238" s="703"/>
      <c r="AJ238" s="703"/>
      <c r="AK238" s="703"/>
      <c r="AL238" s="703"/>
      <c r="AM238" s="703"/>
      <c r="AN238" s="703"/>
      <c r="AO238" s="735"/>
      <c r="AP238" s="712"/>
    </row>
    <row r="239" spans="1:44" ht="50.25" customHeight="1" x14ac:dyDescent="0.25">
      <c r="A239" s="861" t="s">
        <v>69</v>
      </c>
      <c r="B239" s="862" t="s">
        <v>363</v>
      </c>
      <c r="C239" s="862" t="s">
        <v>364</v>
      </c>
      <c r="D239" s="862">
        <v>29705101</v>
      </c>
      <c r="E239" s="862" t="s">
        <v>599</v>
      </c>
      <c r="F239" s="877">
        <v>560</v>
      </c>
      <c r="G239" s="862" t="s">
        <v>312</v>
      </c>
      <c r="H239" s="877">
        <v>29705101</v>
      </c>
      <c r="I239" s="862"/>
      <c r="J239" s="862"/>
      <c r="K239" s="862"/>
      <c r="L239" s="865" t="s">
        <v>603</v>
      </c>
      <c r="M239" s="872">
        <v>43122</v>
      </c>
      <c r="N239" s="869" t="s">
        <v>600</v>
      </c>
      <c r="O239" s="865" t="s">
        <v>74</v>
      </c>
      <c r="P239" s="867" t="s">
        <v>87</v>
      </c>
      <c r="Q239" s="886">
        <v>34691310</v>
      </c>
      <c r="R239" s="864"/>
      <c r="S239" s="865" t="s">
        <v>76</v>
      </c>
      <c r="T239" s="865" t="s">
        <v>77</v>
      </c>
      <c r="U239" s="869" t="s">
        <v>367</v>
      </c>
      <c r="V239" s="865">
        <v>7000091256</v>
      </c>
      <c r="W239" s="865">
        <v>4500029405</v>
      </c>
      <c r="X239" s="870">
        <v>34691310</v>
      </c>
      <c r="Y239" s="865" t="s">
        <v>604</v>
      </c>
      <c r="Z239" s="866" t="s">
        <v>91</v>
      </c>
      <c r="AA239" s="865" t="s">
        <v>421</v>
      </c>
      <c r="AB239" s="863"/>
      <c r="AC239" s="863"/>
      <c r="AD239" s="871">
        <v>5781885</v>
      </c>
      <c r="AE239" s="871">
        <v>5781885</v>
      </c>
      <c r="AF239" s="871">
        <v>5781885</v>
      </c>
      <c r="AG239" s="871">
        <v>5781885</v>
      </c>
      <c r="AH239" s="871">
        <v>5781885</v>
      </c>
      <c r="AI239" s="871">
        <v>5781885</v>
      </c>
      <c r="AJ239" s="863"/>
      <c r="AK239" s="863"/>
      <c r="AL239" s="863"/>
      <c r="AM239" s="863"/>
      <c r="AN239" s="863"/>
      <c r="AO239" s="735"/>
      <c r="AP239" s="712"/>
    </row>
    <row r="240" spans="1:44" s="876" customFormat="1" ht="54" customHeight="1" x14ac:dyDescent="0.25">
      <c r="A240" s="861" t="s">
        <v>69</v>
      </c>
      <c r="B240" s="862" t="s">
        <v>363</v>
      </c>
      <c r="C240" s="862" t="s">
        <v>364</v>
      </c>
      <c r="D240" s="862">
        <v>29705101</v>
      </c>
      <c r="E240" s="862" t="s">
        <v>599</v>
      </c>
      <c r="F240" s="877">
        <v>560</v>
      </c>
      <c r="G240" s="862" t="s">
        <v>312</v>
      </c>
      <c r="H240" s="877">
        <v>29705101</v>
      </c>
      <c r="I240" s="868"/>
      <c r="J240" s="868"/>
      <c r="K240" s="868"/>
      <c r="L240" s="865" t="s">
        <v>586</v>
      </c>
      <c r="M240" s="892">
        <v>43122</v>
      </c>
      <c r="N240" s="865" t="s">
        <v>600</v>
      </c>
      <c r="O240" s="865" t="s">
        <v>74</v>
      </c>
      <c r="P240" s="867" t="s">
        <v>87</v>
      </c>
      <c r="Q240" s="886">
        <v>29532000</v>
      </c>
      <c r="R240" s="873"/>
      <c r="S240" s="865" t="s">
        <v>76</v>
      </c>
      <c r="T240" s="865" t="s">
        <v>77</v>
      </c>
      <c r="U240" s="869" t="s">
        <v>367</v>
      </c>
      <c r="V240" s="865">
        <v>7000091246</v>
      </c>
      <c r="W240" s="865">
        <v>4500029409</v>
      </c>
      <c r="X240" s="870">
        <v>29532000</v>
      </c>
      <c r="Y240" s="865" t="s">
        <v>601</v>
      </c>
      <c r="Z240" s="865" t="s">
        <v>602</v>
      </c>
      <c r="AA240" s="865" t="s">
        <v>421</v>
      </c>
      <c r="AB240" s="869"/>
      <c r="AC240" s="869"/>
      <c r="AD240" s="871">
        <v>4922000</v>
      </c>
      <c r="AE240" s="871">
        <v>4922000</v>
      </c>
      <c r="AF240" s="871">
        <v>4922000</v>
      </c>
      <c r="AG240" s="871">
        <v>4922000</v>
      </c>
      <c r="AH240" s="871">
        <v>4922000</v>
      </c>
      <c r="AI240" s="871">
        <v>4922000</v>
      </c>
      <c r="AJ240" s="869"/>
      <c r="AK240" s="869"/>
      <c r="AL240" s="869"/>
      <c r="AM240" s="869"/>
      <c r="AN240" s="869"/>
      <c r="AO240" s="874"/>
      <c r="AP240" s="875"/>
    </row>
    <row r="241" spans="1:42" ht="71.25" customHeight="1" x14ac:dyDescent="0.25">
      <c r="A241" s="861" t="s">
        <v>69</v>
      </c>
      <c r="B241" s="862" t="s">
        <v>363</v>
      </c>
      <c r="C241" s="862" t="s">
        <v>364</v>
      </c>
      <c r="D241" s="862">
        <v>29705101</v>
      </c>
      <c r="E241" s="862" t="s">
        <v>599</v>
      </c>
      <c r="F241" s="877">
        <v>560</v>
      </c>
      <c r="G241" s="862" t="s">
        <v>312</v>
      </c>
      <c r="H241" s="877">
        <v>29705101</v>
      </c>
      <c r="I241" s="862"/>
      <c r="J241" s="862"/>
      <c r="K241" s="862"/>
      <c r="L241" s="863" t="s">
        <v>610</v>
      </c>
      <c r="M241" s="893">
        <v>43122</v>
      </c>
      <c r="N241" s="865" t="s">
        <v>611</v>
      </c>
      <c r="O241" s="865" t="s">
        <v>74</v>
      </c>
      <c r="P241" s="865" t="s">
        <v>87</v>
      </c>
      <c r="Q241" s="886">
        <v>29532000</v>
      </c>
      <c r="R241" s="864"/>
      <c r="S241" s="865" t="s">
        <v>76</v>
      </c>
      <c r="T241" s="865" t="s">
        <v>77</v>
      </c>
      <c r="U241" s="869" t="s">
        <v>367</v>
      </c>
      <c r="V241" s="865">
        <v>7000091242</v>
      </c>
      <c r="W241" s="865">
        <v>4500029421</v>
      </c>
      <c r="X241" s="890">
        <v>29532000</v>
      </c>
      <c r="Y241" s="865" t="s">
        <v>612</v>
      </c>
      <c r="Z241" s="865" t="s">
        <v>613</v>
      </c>
      <c r="AA241" s="865" t="s">
        <v>421</v>
      </c>
      <c r="AB241" s="863"/>
      <c r="AC241" s="863"/>
      <c r="AD241" s="891">
        <v>4922000</v>
      </c>
      <c r="AE241" s="891">
        <v>4922000</v>
      </c>
      <c r="AF241" s="891">
        <v>4922000</v>
      </c>
      <c r="AG241" s="873">
        <v>4922000</v>
      </c>
      <c r="AH241" s="891">
        <v>4922000</v>
      </c>
      <c r="AI241" s="891">
        <v>4922000</v>
      </c>
      <c r="AJ241" s="863"/>
      <c r="AK241" s="863"/>
      <c r="AL241" s="863"/>
      <c r="AM241" s="863"/>
      <c r="AN241" s="863"/>
      <c r="AO241" s="735"/>
      <c r="AP241" s="712"/>
    </row>
    <row r="242" spans="1:42" ht="71.25" customHeight="1" x14ac:dyDescent="0.25">
      <c r="A242" s="728" t="s">
        <v>69</v>
      </c>
      <c r="B242" s="702" t="s">
        <v>363</v>
      </c>
      <c r="C242" s="702" t="s">
        <v>364</v>
      </c>
      <c r="D242" s="702">
        <v>29705101</v>
      </c>
      <c r="E242" s="702" t="s">
        <v>346</v>
      </c>
      <c r="F242" s="702">
        <v>560</v>
      </c>
      <c r="G242" s="702" t="s">
        <v>312</v>
      </c>
      <c r="H242" s="702">
        <v>29705101</v>
      </c>
      <c r="I242" s="702" t="s">
        <v>365</v>
      </c>
      <c r="J242" s="702" t="s">
        <v>368</v>
      </c>
      <c r="K242" s="702" t="s">
        <v>369</v>
      </c>
      <c r="L242" s="703" t="s">
        <v>370</v>
      </c>
      <c r="M242" s="704">
        <v>42705</v>
      </c>
      <c r="N242" s="711" t="s">
        <v>118</v>
      </c>
      <c r="O242" s="260" t="s">
        <v>371</v>
      </c>
      <c r="P242" s="716" t="s">
        <v>87</v>
      </c>
      <c r="Q242" s="717">
        <v>76749672</v>
      </c>
      <c r="R242" s="717">
        <v>76749672</v>
      </c>
      <c r="S242" s="703" t="s">
        <v>76</v>
      </c>
      <c r="T242" s="703" t="s">
        <v>77</v>
      </c>
      <c r="U242" s="703" t="s">
        <v>367</v>
      </c>
      <c r="V242" s="711">
        <v>7000083196</v>
      </c>
      <c r="W242" s="703"/>
      <c r="X242" s="703"/>
      <c r="Y242" s="703"/>
      <c r="Z242" s="703"/>
      <c r="AA242" s="703"/>
      <c r="AB242" s="703"/>
      <c r="AC242" s="703"/>
      <c r="AD242" s="703"/>
      <c r="AE242" s="703"/>
      <c r="AF242" s="159">
        <v>76749672</v>
      </c>
      <c r="AG242" s="717"/>
      <c r="AH242" s="703"/>
      <c r="AI242" s="703"/>
      <c r="AJ242" s="703"/>
      <c r="AK242" s="703"/>
      <c r="AL242" s="703"/>
      <c r="AM242" s="703"/>
      <c r="AN242" s="703"/>
      <c r="AO242" s="735"/>
      <c r="AP242" s="712"/>
    </row>
    <row r="243" spans="1:42" ht="71.25" customHeight="1" x14ac:dyDescent="0.25">
      <c r="A243" s="736" t="s">
        <v>69</v>
      </c>
      <c r="B243" s="702" t="s">
        <v>363</v>
      </c>
      <c r="C243" s="702" t="s">
        <v>364</v>
      </c>
      <c r="D243" s="702">
        <v>29705101</v>
      </c>
      <c r="E243" s="702" t="s">
        <v>346</v>
      </c>
      <c r="F243" s="702">
        <v>560</v>
      </c>
      <c r="G243" s="702" t="s">
        <v>312</v>
      </c>
      <c r="H243" s="702">
        <v>29705101</v>
      </c>
      <c r="I243" s="702" t="s">
        <v>365</v>
      </c>
      <c r="J243" s="702" t="s">
        <v>368</v>
      </c>
      <c r="K243" s="702" t="s">
        <v>369</v>
      </c>
      <c r="L243" s="703" t="s">
        <v>372</v>
      </c>
      <c r="M243" s="703" t="s">
        <v>60</v>
      </c>
      <c r="N243" s="703" t="s">
        <v>349</v>
      </c>
      <c r="O243" s="717" t="s">
        <v>354</v>
      </c>
      <c r="P243" s="716" t="s">
        <v>87</v>
      </c>
      <c r="Q243" s="717">
        <v>550000000</v>
      </c>
      <c r="R243" s="744">
        <v>2752017756</v>
      </c>
      <c r="S243" s="703" t="s">
        <v>76</v>
      </c>
      <c r="T243" s="703" t="s">
        <v>77</v>
      </c>
      <c r="U243" s="703" t="s">
        <v>367</v>
      </c>
      <c r="V243" s="711"/>
      <c r="W243" s="703"/>
      <c r="X243" s="703"/>
      <c r="Y243" s="703"/>
      <c r="Z243" s="703"/>
      <c r="AA243" s="703"/>
      <c r="AB243" s="703"/>
      <c r="AC243" s="703"/>
      <c r="AD243" s="703" t="s">
        <v>248</v>
      </c>
      <c r="AE243" s="703" t="s">
        <v>248</v>
      </c>
      <c r="AF243" s="703" t="s">
        <v>248</v>
      </c>
      <c r="AG243" s="703" t="s">
        <v>248</v>
      </c>
      <c r="AH243" s="703" t="s">
        <v>248</v>
      </c>
      <c r="AI243" s="703" t="s">
        <v>248</v>
      </c>
      <c r="AJ243" s="703" t="s">
        <v>248</v>
      </c>
      <c r="AK243" s="703" t="s">
        <v>248</v>
      </c>
      <c r="AL243" s="703" t="s">
        <v>248</v>
      </c>
      <c r="AM243" s="703" t="s">
        <v>248</v>
      </c>
      <c r="AN243" s="703" t="s">
        <v>248</v>
      </c>
      <c r="AO243" s="735"/>
      <c r="AP243" s="712"/>
    </row>
    <row r="244" spans="1:42" ht="71.25" customHeight="1" x14ac:dyDescent="0.25">
      <c r="A244" s="736" t="s">
        <v>69</v>
      </c>
      <c r="B244" s="702" t="s">
        <v>363</v>
      </c>
      <c r="C244" s="702" t="s">
        <v>364</v>
      </c>
      <c r="D244" s="702">
        <v>29705101</v>
      </c>
      <c r="E244" s="702" t="s">
        <v>346</v>
      </c>
      <c r="F244" s="702">
        <v>560</v>
      </c>
      <c r="G244" s="702" t="s">
        <v>312</v>
      </c>
      <c r="H244" s="702">
        <v>29705101</v>
      </c>
      <c r="I244" s="702"/>
      <c r="J244" s="742"/>
      <c r="K244" s="742"/>
      <c r="L244" s="738" t="s">
        <v>362</v>
      </c>
      <c r="M244" s="738"/>
      <c r="N244" s="738"/>
      <c r="O244" s="739"/>
      <c r="P244" s="737"/>
      <c r="Q244" s="739">
        <v>800000000</v>
      </c>
      <c r="R244" s="739"/>
      <c r="S244" s="738" t="s">
        <v>76</v>
      </c>
      <c r="T244" s="738" t="s">
        <v>77</v>
      </c>
      <c r="U244" s="738" t="s">
        <v>367</v>
      </c>
      <c r="V244" s="711"/>
      <c r="W244" s="703"/>
      <c r="X244" s="703"/>
      <c r="Y244" s="703"/>
      <c r="Z244" s="703"/>
      <c r="AA244" s="703"/>
      <c r="AB244" s="703"/>
      <c r="AC244" s="703"/>
      <c r="AD244" s="703"/>
      <c r="AE244" s="703"/>
      <c r="AF244" s="703"/>
      <c r="AG244" s="703"/>
      <c r="AH244" s="703"/>
      <c r="AI244" s="703"/>
      <c r="AJ244" s="703"/>
      <c r="AK244" s="703"/>
      <c r="AL244" s="703"/>
      <c r="AM244" s="703"/>
      <c r="AN244" s="703"/>
      <c r="AO244" s="735"/>
      <c r="AP244" s="712"/>
    </row>
    <row r="245" spans="1:42" ht="23.25" customHeight="1" x14ac:dyDescent="0.25">
      <c r="A245" s="823"/>
      <c r="B245" s="724"/>
      <c r="C245" s="724"/>
      <c r="D245" s="724"/>
      <c r="E245" s="724"/>
      <c r="F245" s="724"/>
      <c r="G245" s="724"/>
      <c r="H245" s="724"/>
      <c r="I245" s="724"/>
      <c r="J245" s="740"/>
      <c r="K245" s="724"/>
      <c r="L245" s="724"/>
      <c r="M245" s="724"/>
      <c r="N245" s="724"/>
      <c r="O245" s="724"/>
      <c r="P245" s="745"/>
      <c r="Q245" s="745">
        <f>SUM(Q238:Q244)</f>
        <v>1693755310</v>
      </c>
      <c r="R245" s="745"/>
      <c r="S245" s="745"/>
      <c r="T245" s="724"/>
      <c r="U245" s="724"/>
      <c r="V245" s="720"/>
      <c r="W245" s="724"/>
      <c r="X245" s="724"/>
      <c r="Y245" s="724"/>
      <c r="Z245" s="724"/>
      <c r="AA245" s="724"/>
      <c r="AB245" s="724"/>
      <c r="AC245" s="724"/>
      <c r="AD245" s="724"/>
      <c r="AE245" s="724"/>
      <c r="AF245" s="724"/>
      <c r="AG245" s="724"/>
      <c r="AH245" s="724"/>
      <c r="AI245" s="724"/>
      <c r="AJ245" s="724"/>
      <c r="AK245" s="724"/>
      <c r="AL245" s="724"/>
      <c r="AM245" s="724"/>
      <c r="AN245" s="724"/>
      <c r="AO245" s="1"/>
    </row>
    <row r="246" spans="1:42" ht="60" customHeight="1" x14ac:dyDescent="0.25">
      <c r="A246" s="728" t="s">
        <v>69</v>
      </c>
      <c r="B246" s="711" t="s">
        <v>373</v>
      </c>
      <c r="C246" s="702" t="s">
        <v>311</v>
      </c>
      <c r="D246" s="711">
        <v>29704701</v>
      </c>
      <c r="E246" s="711" t="s">
        <v>73</v>
      </c>
      <c r="F246" s="711">
        <v>574</v>
      </c>
      <c r="G246" s="702" t="s">
        <v>312</v>
      </c>
      <c r="H246" s="711">
        <v>29704701</v>
      </c>
      <c r="I246" s="702" t="s">
        <v>374</v>
      </c>
      <c r="J246" s="48" t="s">
        <v>80</v>
      </c>
      <c r="K246" s="49">
        <v>80161500</v>
      </c>
      <c r="L246" s="703" t="s">
        <v>375</v>
      </c>
      <c r="M246" s="703" t="s">
        <v>58</v>
      </c>
      <c r="N246" s="703" t="s">
        <v>308</v>
      </c>
      <c r="O246" s="703" t="s">
        <v>376</v>
      </c>
      <c r="P246" s="716" t="s">
        <v>87</v>
      </c>
      <c r="Q246" s="717">
        <v>240000000</v>
      </c>
      <c r="R246" s="717">
        <v>240000000</v>
      </c>
      <c r="S246" s="703" t="s">
        <v>76</v>
      </c>
      <c r="T246" s="703" t="s">
        <v>77</v>
      </c>
      <c r="U246" s="703" t="s">
        <v>264</v>
      </c>
      <c r="V246" s="711">
        <v>7000079952</v>
      </c>
      <c r="W246" s="703"/>
      <c r="X246" s="703"/>
      <c r="Y246" s="703"/>
      <c r="Z246" s="703"/>
      <c r="AA246" s="703"/>
      <c r="AB246" s="703"/>
      <c r="AC246" s="703"/>
      <c r="AD246" s="703"/>
      <c r="AE246" s="703"/>
      <c r="AF246" s="717">
        <v>72000000</v>
      </c>
      <c r="AG246" s="717"/>
      <c r="AH246" s="717">
        <v>72000000</v>
      </c>
      <c r="AI246" s="703"/>
      <c r="AJ246" s="718"/>
      <c r="AK246" s="717">
        <v>96000000</v>
      </c>
      <c r="AL246" s="703"/>
      <c r="AM246" s="703"/>
      <c r="AN246" s="703"/>
      <c r="AO246" s="1"/>
    </row>
    <row r="247" spans="1:42" x14ac:dyDescent="0.25">
      <c r="A247" s="2307"/>
      <c r="B247" s="2307"/>
      <c r="C247" s="2307"/>
      <c r="D247" s="2307"/>
      <c r="E247" s="746"/>
      <c r="F247" s="746"/>
      <c r="G247" s="746"/>
      <c r="H247" s="746"/>
      <c r="I247" s="746"/>
      <c r="J247" s="747"/>
      <c r="K247" s="746"/>
      <c r="L247" s="746"/>
      <c r="M247" s="746"/>
      <c r="N247" s="746"/>
      <c r="O247" s="748"/>
      <c r="P247" s="748"/>
      <c r="Q247" s="748">
        <f>SUM(Q229:Q246)</f>
        <v>4195010620</v>
      </c>
      <c r="R247" s="748" t="e">
        <f>+#REF!+R238+R225</f>
        <v>#REF!</v>
      </c>
      <c r="S247" s="746"/>
      <c r="T247" s="746"/>
      <c r="U247" s="746"/>
      <c r="V247" s="746"/>
      <c r="W247" s="746"/>
      <c r="X247" s="746"/>
      <c r="Y247" s="746"/>
      <c r="Z247" s="746"/>
      <c r="AA247" s="746"/>
      <c r="AB247" s="746"/>
      <c r="AC247" s="746"/>
      <c r="AD247" s="746"/>
      <c r="AE247" s="746"/>
      <c r="AF247" s="746"/>
      <c r="AG247" s="746"/>
      <c r="AH247" s="746"/>
      <c r="AI247" s="746"/>
      <c r="AJ247" s="746"/>
      <c r="AK247" s="746"/>
      <c r="AL247" s="746"/>
      <c r="AM247" s="746"/>
      <c r="AN247" s="746"/>
    </row>
    <row r="248" spans="1:42" x14ac:dyDescent="0.25">
      <c r="A248" s="824"/>
      <c r="B248" s="10"/>
      <c r="C248" s="1"/>
      <c r="D248" s="1"/>
      <c r="E248" s="1"/>
      <c r="F248" s="1"/>
      <c r="G248" s="1"/>
      <c r="H248" s="1"/>
      <c r="I248" s="1"/>
      <c r="J248" s="2"/>
      <c r="K248" s="1"/>
      <c r="L248" s="1"/>
      <c r="M248" s="1"/>
      <c r="N248" s="1"/>
      <c r="O248" s="1"/>
      <c r="P248" s="1"/>
      <c r="Q248" s="1"/>
      <c r="R248" s="10"/>
      <c r="S248" s="1"/>
      <c r="T248" s="1"/>
      <c r="U248" s="1"/>
      <c r="V248" s="1"/>
      <c r="W248" s="1"/>
      <c r="X248" s="1"/>
      <c r="Y248" s="1"/>
      <c r="Z248" s="1"/>
      <c r="AA248" s="1"/>
      <c r="AB248" s="1"/>
      <c r="AC248" s="1"/>
      <c r="AD248" s="1"/>
      <c r="AE248" s="1"/>
      <c r="AF248" s="1"/>
      <c r="AG248" s="1"/>
      <c r="AH248" s="1"/>
      <c r="AI248" s="1"/>
      <c r="AJ248" s="1"/>
      <c r="AK248" s="1"/>
      <c r="AL248" s="1"/>
      <c r="AM248" s="1"/>
      <c r="AN248" s="1"/>
    </row>
    <row r="249" spans="1:42" x14ac:dyDescent="0.25">
      <c r="A249" s="824"/>
      <c r="B249" s="10"/>
      <c r="C249" s="1"/>
      <c r="D249" s="1"/>
      <c r="E249" s="1"/>
      <c r="F249" s="1"/>
      <c r="G249" s="1"/>
      <c r="H249" s="1"/>
      <c r="I249" s="1"/>
      <c r="J249" s="2"/>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2" ht="37.5" x14ac:dyDescent="0.25">
      <c r="A250" s="825"/>
      <c r="B250" s="47"/>
      <c r="O250" s="749"/>
    </row>
    <row r="251" spans="1:42" x14ac:dyDescent="0.25">
      <c r="A251" s="825"/>
      <c r="B251" s="47"/>
      <c r="O251" s="750"/>
    </row>
    <row r="252" spans="1:42" x14ac:dyDescent="0.25">
      <c r="A252" s="825"/>
      <c r="B252" s="47"/>
      <c r="O252" s="751"/>
    </row>
    <row r="253" spans="1:42" ht="37.5" x14ac:dyDescent="0.25">
      <c r="O253" s="749"/>
    </row>
    <row r="254" spans="1:42" x14ac:dyDescent="0.25">
      <c r="O254" s="751"/>
    </row>
    <row r="255" spans="1:42" ht="37.5" x14ac:dyDescent="0.25">
      <c r="O255" s="749"/>
    </row>
    <row r="256" spans="1:42" ht="37.5" x14ac:dyDescent="0.25">
      <c r="O256" s="749"/>
    </row>
  </sheetData>
  <protectedRanges>
    <protectedRange sqref="L124" name="Rango1"/>
    <protectedRange sqref="L145" name="Rango1_1"/>
  </protectedRanges>
  <customSheetViews>
    <customSheetView guid="{B8F9BE5B-3007-463E-9E6E-C1CC1E78165A}" scale="96" state="hidden" topLeftCell="A26">
      <pane ySplit="1" topLeftCell="A27" activePane="bottomLeft" state="frozenSplit"/>
      <selection pane="bottomLeft" activeCell="A86" sqref="A86"/>
      <pageMargins left="0.7" right="0.7" top="0.75" bottom="0.75" header="0.3" footer="0.3"/>
      <pageSetup orientation="portrait" horizontalDpi="4294967292" verticalDpi="4294967292" r:id="rId1"/>
    </customSheetView>
    <customSheetView guid="{D6CC93E9-9A1F-46FE-B458-E0E71B3CE42C}" scale="96" state="hidden" topLeftCell="V26">
      <pane ySplit="1" topLeftCell="A84" activePane="bottomLeft" state="frozenSplit"/>
      <selection pane="bottomLeft" activeCell="V86" sqref="V86"/>
      <pageMargins left="0.7" right="0.7" top="0.75" bottom="0.75" header="0.3" footer="0.3"/>
      <pageSetup orientation="portrait" horizontalDpi="4294967292" verticalDpi="4294967292" r:id="rId2"/>
    </customSheetView>
    <customSheetView guid="{D85F31E8-8D83-46EC-BB2C-CE8853DEDE13}" scale="96" state="hidden" topLeftCell="V26">
      <pane ySplit="1" topLeftCell="A84" activePane="bottomLeft" state="frozenSplit"/>
      <selection pane="bottomLeft" activeCell="V86" sqref="V86"/>
      <pageMargins left="0.7" right="0.7" top="0.75" bottom="0.75" header="0.3" footer="0.3"/>
      <pageSetup orientation="portrait" horizontalDpi="4294967292" verticalDpi="4294967292" r:id="rId3"/>
    </customSheetView>
    <customSheetView guid="{939BE623-824E-4EBF-A602-61284C189616}" scale="96" topLeftCell="V26">
      <pane ySplit="1" topLeftCell="A27" activePane="bottomLeft" state="frozenSplit"/>
      <selection pane="bottomLeft" activeCell="V86" sqref="V86"/>
      <pageMargins left="0.7" right="0.7" top="0.75" bottom="0.75" header="0.3" footer="0.3"/>
      <pageSetup orientation="portrait" horizontalDpi="4294967292" verticalDpi="4294967292" r:id="rId4"/>
    </customSheetView>
    <customSheetView guid="{8FA07EDD-39EC-479B-8B3A-784B7455E2AF}" scale="90" topLeftCell="J26">
      <pane ySplit="1" topLeftCell="A217" activePane="bottomLeft" state="frozenSplit"/>
      <selection pane="bottomLeft" activeCell="L187" sqref="L187"/>
      <pageMargins left="0.7" right="0.7" top="0.75" bottom="0.75" header="0.3" footer="0.3"/>
      <pageSetup orientation="portrait" horizontalDpi="4294967292" verticalDpi="4294967292" r:id="rId5"/>
    </customSheetView>
    <customSheetView guid="{F0FF61F5-7946-084E-B230-2C962605FEA4}" scale="96" topLeftCell="V26">
      <pane ySplit="1" topLeftCell="A84" activePane="bottomLeft" state="frozenSplit"/>
      <selection pane="bottomLeft" activeCell="V86" sqref="V86"/>
      <pageMargins left="0.7" right="0.7" top="0.75" bottom="0.75" header="0.3" footer="0.3"/>
      <pageSetup orientation="portrait" horizontalDpi="4294967292" verticalDpi="4294967292" r:id="rId6"/>
    </customSheetView>
    <customSheetView guid="{788FE536-5BB5-4F77-AE4D-5E43E69F0D06}" scale="96" state="hidden" topLeftCell="V26">
      <pane ySplit="1" topLeftCell="A84" activePane="bottomLeft" state="frozenSplit"/>
      <selection pane="bottomLeft" activeCell="V86" sqref="V86"/>
      <pageMargins left="0.7" right="0.7" top="0.75" bottom="0.75" header="0.3" footer="0.3"/>
      <pageSetup orientation="portrait" horizontalDpi="4294967292" verticalDpi="4294967292" r:id="rId7"/>
    </customSheetView>
    <customSheetView guid="{B92FD98C-19B7-4302-A1BD-6749C5FD423E}" scale="96" state="hidden" topLeftCell="V26">
      <pane ySplit="1" topLeftCell="A84" activePane="bottomLeft" state="frozenSplit"/>
      <selection pane="bottomLeft" activeCell="V86" sqref="V86"/>
      <pageMargins left="0.7" right="0.7" top="0.75" bottom="0.75" header="0.3" footer="0.3"/>
      <pageSetup orientation="portrait" horizontalDpi="4294967292" verticalDpi="4294967292" r:id="rId8"/>
    </customSheetView>
  </customSheetViews>
  <mergeCells count="25">
    <mergeCell ref="R1:S1"/>
    <mergeCell ref="E3:G3"/>
    <mergeCell ref="R3:S3"/>
    <mergeCell ref="N3:Q3"/>
    <mergeCell ref="A1:D3"/>
    <mergeCell ref="E1:G2"/>
    <mergeCell ref="H1:I1"/>
    <mergeCell ref="J1:M3"/>
    <mergeCell ref="N1:Q2"/>
    <mergeCell ref="A247:D247"/>
    <mergeCell ref="Z3:AC3"/>
    <mergeCell ref="AD3:AE3"/>
    <mergeCell ref="AM3:AO3"/>
    <mergeCell ref="F10:I14"/>
    <mergeCell ref="F16:I20"/>
    <mergeCell ref="F22:I22"/>
    <mergeCell ref="V1:Y3"/>
    <mergeCell ref="Z1:AC2"/>
    <mergeCell ref="AD1:AE1"/>
    <mergeCell ref="AI1:AL3"/>
    <mergeCell ref="AM1:AO2"/>
    <mergeCell ref="H2:I2"/>
    <mergeCell ref="R2:S2"/>
    <mergeCell ref="AD2:AE2"/>
    <mergeCell ref="H3:I3"/>
  </mergeCells>
  <pageMargins left="0.7" right="0.7" top="0.75" bottom="0.75" header="0.3" footer="0.3"/>
  <pageSetup orientation="portrait" horizontalDpi="4294967292" verticalDpi="4294967292"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
  <sheetViews>
    <sheetView topLeftCell="F3" workbookViewId="0">
      <selection activeCell="R5" sqref="R5"/>
    </sheetView>
  </sheetViews>
  <sheetFormatPr baseColWidth="10" defaultRowHeight="15" x14ac:dyDescent="0.25"/>
  <cols>
    <col min="1" max="1" width="19.5703125" customWidth="1"/>
    <col min="2" max="2" width="17.140625" customWidth="1"/>
    <col min="3" max="3" width="15.85546875" customWidth="1"/>
    <col min="4" max="4" width="14.7109375" customWidth="1"/>
    <col min="5" max="5" width="16.140625" customWidth="1"/>
    <col min="6" max="6" width="16.85546875" customWidth="1"/>
    <col min="7" max="8" width="14.42578125" customWidth="1"/>
    <col min="9" max="9" width="13.42578125" customWidth="1"/>
    <col min="10" max="10" width="29.85546875" customWidth="1"/>
    <col min="11" max="11" width="24.5703125" customWidth="1"/>
    <col min="12" max="12" width="41.140625" customWidth="1"/>
    <col min="13" max="13" width="23.85546875" customWidth="1"/>
    <col min="14" max="14" width="20" customWidth="1"/>
    <col min="15" max="15" width="25.5703125" customWidth="1"/>
    <col min="16" max="16" width="29.28515625" customWidth="1"/>
    <col min="17" max="17" width="32.42578125" customWidth="1"/>
    <col min="18" max="18" width="23" customWidth="1"/>
    <col min="19" max="19" width="17.42578125" customWidth="1"/>
    <col min="20" max="20" width="19.140625" customWidth="1"/>
    <col min="21" max="21" width="25.85546875" customWidth="1"/>
    <col min="22" max="22" width="21.7109375" customWidth="1"/>
    <col min="23" max="23" width="20.28515625" customWidth="1"/>
    <col min="24" max="24" width="20" customWidth="1"/>
    <col min="25" max="25" width="24.85546875" customWidth="1"/>
    <col min="26" max="26" width="21.140625" customWidth="1"/>
    <col min="27" max="27" width="22.42578125" customWidth="1"/>
    <col min="28" max="28" width="18.42578125" customWidth="1"/>
    <col min="29" max="29" width="18.85546875" customWidth="1"/>
    <col min="30" max="30" width="17.140625" customWidth="1"/>
    <col min="31" max="31" width="18.140625" customWidth="1"/>
    <col min="32" max="32" width="17.140625" customWidth="1"/>
    <col min="33" max="33" width="20.7109375" customWidth="1"/>
    <col min="34" max="34" width="18.42578125" customWidth="1"/>
    <col min="35" max="35" width="15.140625" customWidth="1"/>
    <col min="36" max="36" width="16.140625" customWidth="1"/>
    <col min="37" max="37" width="15.28515625" customWidth="1"/>
    <col min="38" max="38" width="15.140625" customWidth="1"/>
    <col min="39" max="39" width="16" customWidth="1"/>
    <col min="40" max="40" width="15.7109375" customWidth="1"/>
  </cols>
  <sheetData>
    <row r="1" spans="1:40" ht="25.5" x14ac:dyDescent="0.25">
      <c r="A1" s="26" t="s">
        <v>29</v>
      </c>
      <c r="B1" s="26" t="s">
        <v>30</v>
      </c>
      <c r="C1" s="26" t="s">
        <v>31</v>
      </c>
      <c r="D1" s="26" t="s">
        <v>32</v>
      </c>
      <c r="E1" s="26" t="s">
        <v>33</v>
      </c>
      <c r="F1" s="26" t="s">
        <v>34</v>
      </c>
      <c r="G1" s="26" t="s">
        <v>35</v>
      </c>
      <c r="H1" s="26" t="s">
        <v>36</v>
      </c>
      <c r="I1" s="26" t="s">
        <v>37</v>
      </c>
      <c r="J1" s="26" t="s">
        <v>38</v>
      </c>
      <c r="K1" s="27" t="s">
        <v>39</v>
      </c>
      <c r="L1" s="896" t="s">
        <v>40</v>
      </c>
      <c r="M1" s="27" t="s">
        <v>41</v>
      </c>
      <c r="N1" s="27" t="s">
        <v>42</v>
      </c>
      <c r="O1" s="27" t="s">
        <v>43</v>
      </c>
      <c r="P1" s="27" t="s">
        <v>44</v>
      </c>
      <c r="Q1" s="1107" t="s">
        <v>45</v>
      </c>
      <c r="R1" s="1108" t="s">
        <v>46</v>
      </c>
      <c r="S1" s="27" t="s">
        <v>47</v>
      </c>
      <c r="T1" s="27" t="s">
        <v>48</v>
      </c>
      <c r="U1" s="1107" t="s">
        <v>49</v>
      </c>
      <c r="V1" s="27" t="s">
        <v>50</v>
      </c>
      <c r="W1" s="1067" t="s">
        <v>51</v>
      </c>
      <c r="X1" s="1075" t="s">
        <v>52</v>
      </c>
      <c r="Y1" s="1070" t="s">
        <v>53</v>
      </c>
      <c r="Z1" s="30" t="s">
        <v>54</v>
      </c>
      <c r="AA1" s="30" t="s">
        <v>55</v>
      </c>
      <c r="AB1" s="1012" t="s">
        <v>56</v>
      </c>
      <c r="AC1" s="1109" t="s">
        <v>57</v>
      </c>
      <c r="AD1" s="1109" t="s">
        <v>58</v>
      </c>
      <c r="AE1" s="1109" t="s">
        <v>59</v>
      </c>
      <c r="AF1" s="1109" t="s">
        <v>60</v>
      </c>
      <c r="AG1" s="1109" t="s">
        <v>61</v>
      </c>
      <c r="AH1" s="1109" t="s">
        <v>62</v>
      </c>
      <c r="AI1" s="1109" t="s">
        <v>63</v>
      </c>
      <c r="AJ1" s="1109" t="s">
        <v>64</v>
      </c>
      <c r="AK1" s="1109" t="s">
        <v>65</v>
      </c>
      <c r="AL1" s="1109" t="s">
        <v>66</v>
      </c>
      <c r="AM1" s="1109" t="s">
        <v>67</v>
      </c>
      <c r="AN1" s="1109" t="s">
        <v>68</v>
      </c>
    </row>
    <row r="2" spans="1:40" s="991" customFormat="1" ht="106.5" customHeight="1" x14ac:dyDescent="0.25">
      <c r="A2" s="1033" t="s">
        <v>284</v>
      </c>
      <c r="B2" s="1035" t="s">
        <v>195</v>
      </c>
      <c r="C2" s="1834"/>
      <c r="D2" s="1834"/>
      <c r="E2" s="1834"/>
      <c r="F2" s="1834"/>
      <c r="G2" s="1834"/>
      <c r="H2" s="1834"/>
      <c r="I2" s="1834"/>
      <c r="J2" s="1033" t="s">
        <v>802</v>
      </c>
      <c r="K2" s="1029">
        <v>81161708</v>
      </c>
      <c r="L2" s="1835" t="s">
        <v>799</v>
      </c>
      <c r="M2" s="1836" t="s">
        <v>58</v>
      </c>
      <c r="N2" s="1837">
        <v>11</v>
      </c>
      <c r="O2" s="1005" t="s">
        <v>766</v>
      </c>
      <c r="P2" s="1005" t="s">
        <v>788</v>
      </c>
      <c r="Q2" s="1838">
        <v>186000000</v>
      </c>
      <c r="R2" s="1834"/>
      <c r="S2" s="1834"/>
      <c r="T2" s="1834"/>
      <c r="U2" s="1005" t="s">
        <v>206</v>
      </c>
      <c r="V2" s="1834"/>
      <c r="W2" s="1834"/>
      <c r="X2" s="1834"/>
      <c r="Y2" s="1834"/>
      <c r="Z2" s="1834"/>
      <c r="AA2" s="1834"/>
      <c r="AB2" s="1834"/>
      <c r="AC2" s="1834"/>
      <c r="AD2" s="1834"/>
      <c r="AE2" s="1834"/>
      <c r="AF2" s="1834"/>
      <c r="AG2" s="1834"/>
      <c r="AH2" s="1834"/>
      <c r="AI2" s="1834"/>
      <c r="AJ2" s="1834"/>
      <c r="AK2" s="1834"/>
      <c r="AL2" s="1834"/>
      <c r="AM2" s="1834"/>
      <c r="AN2" s="1834"/>
    </row>
    <row r="3" spans="1:40" s="991" customFormat="1" ht="86.25" customHeight="1" x14ac:dyDescent="0.25">
      <c r="A3" s="1033" t="s">
        <v>284</v>
      </c>
      <c r="B3" s="1035" t="s">
        <v>195</v>
      </c>
      <c r="C3" s="1834"/>
      <c r="D3" s="1834"/>
      <c r="E3" s="1834"/>
      <c r="F3" s="1834"/>
      <c r="G3" s="1834"/>
      <c r="H3" s="1834"/>
      <c r="I3" s="1834"/>
      <c r="J3" s="1033" t="s">
        <v>810</v>
      </c>
      <c r="K3" s="1870"/>
      <c r="L3" s="1833" t="s">
        <v>800</v>
      </c>
      <c r="M3" s="1036" t="s">
        <v>59</v>
      </c>
      <c r="N3" s="1033">
        <v>1</v>
      </c>
      <c r="O3" s="1033" t="s">
        <v>766</v>
      </c>
      <c r="P3" s="1033" t="s">
        <v>788</v>
      </c>
      <c r="Q3" s="1036">
        <v>78000000</v>
      </c>
      <c r="R3" s="1834"/>
      <c r="S3" s="1834"/>
      <c r="T3" s="1834"/>
      <c r="U3" s="1005" t="s">
        <v>206</v>
      </c>
      <c r="V3" s="1834"/>
      <c r="W3" s="1834"/>
      <c r="X3" s="1834"/>
      <c r="Y3" s="1834"/>
      <c r="Z3" s="1834"/>
      <c r="AA3" s="1834"/>
      <c r="AB3" s="1834"/>
      <c r="AC3" s="1834"/>
      <c r="AD3" s="1834"/>
      <c r="AE3" s="1834"/>
      <c r="AF3" s="1834"/>
      <c r="AG3" s="1834"/>
      <c r="AH3" s="1834"/>
      <c r="AI3" s="1834"/>
      <c r="AJ3" s="1834"/>
      <c r="AK3" s="1834"/>
      <c r="AL3" s="1834"/>
      <c r="AM3" s="1834"/>
      <c r="AN3" s="1834"/>
    </row>
    <row r="4" spans="1:40" s="991" customFormat="1" ht="118.5" customHeight="1" x14ac:dyDescent="0.25">
      <c r="A4" s="1033" t="s">
        <v>284</v>
      </c>
      <c r="B4" s="1035" t="s">
        <v>195</v>
      </c>
      <c r="C4" s="1834"/>
      <c r="D4" s="1834"/>
      <c r="E4" s="1834"/>
      <c r="F4" s="1834"/>
      <c r="G4" s="1834"/>
      <c r="H4" s="1834"/>
      <c r="I4" s="1834"/>
      <c r="J4" s="1033" t="s">
        <v>810</v>
      </c>
      <c r="K4" s="1871"/>
      <c r="L4" s="1833" t="s">
        <v>801</v>
      </c>
      <c r="M4" s="1036" t="s">
        <v>59</v>
      </c>
      <c r="N4" s="1033">
        <v>1</v>
      </c>
      <c r="O4" s="1033" t="s">
        <v>766</v>
      </c>
      <c r="P4" s="1033" t="s">
        <v>788</v>
      </c>
      <c r="Q4" s="1036">
        <v>50000000</v>
      </c>
      <c r="R4" s="1834"/>
      <c r="S4" s="1834"/>
      <c r="T4" s="1834"/>
      <c r="U4" s="1005" t="s">
        <v>206</v>
      </c>
      <c r="V4" s="1834"/>
      <c r="W4" s="1834"/>
      <c r="X4" s="1834"/>
      <c r="Y4" s="1834"/>
      <c r="Z4" s="1834"/>
      <c r="AA4" s="1834"/>
      <c r="AB4" s="1834"/>
      <c r="AC4" s="1834"/>
      <c r="AD4" s="1834"/>
      <c r="AE4" s="1834"/>
      <c r="AF4" s="1834"/>
      <c r="AG4" s="1834"/>
      <c r="AH4" s="1834"/>
      <c r="AI4" s="1834"/>
      <c r="AJ4" s="1834"/>
      <c r="AK4" s="1834"/>
      <c r="AL4" s="1834"/>
      <c r="AM4" s="1834"/>
      <c r="AN4" s="1834"/>
    </row>
  </sheetData>
  <customSheetViews>
    <customSheetView guid="{B8F9BE5B-3007-463E-9E6E-C1CC1E78165A}" topLeftCell="F3">
      <selection activeCell="R5" sqref="R5"/>
      <pageMargins left="0.7" right="0.7" top="0.75" bottom="0.75" header="0.3" footer="0.3"/>
    </customSheetView>
    <customSheetView guid="{D6CC93E9-9A1F-46FE-B458-E0E71B3CE42C}">
      <selection activeCell="J7" sqref="J7:AP8"/>
      <pageMargins left="0.7" right="0.7" top="0.75" bottom="0.75" header="0.3" footer="0.3"/>
    </customSheetView>
    <customSheetView guid="{D85F31E8-8D83-46EC-BB2C-CE8853DEDE13}" topLeftCell="L6">
      <selection activeCell="Q7" sqref="Q7"/>
      <pageMargins left="0.7" right="0.7" top="0.75" bottom="0.75" header="0.3" footer="0.3"/>
    </customSheetView>
    <customSheetView guid="{939BE623-824E-4EBF-A602-61284C189616}">
      <selection activeCell="A4" sqref="A4"/>
      <pageMargins left="0.7" right="0.7" top="0.75" bottom="0.75" header="0.3" footer="0.3"/>
    </customSheetView>
    <customSheetView guid="{788FE536-5BB5-4F77-AE4D-5E43E69F0D06}">
      <selection activeCell="B1" sqref="B1"/>
      <pageMargins left="0.7" right="0.7" top="0.75" bottom="0.75" header="0.3" footer="0.3"/>
    </customSheetView>
    <customSheetView guid="{B92FD98C-19B7-4302-A1BD-6749C5FD423E}" topLeftCell="A4">
      <selection activeCell="A4" sqref="A4"/>
      <pageMargins left="0.7" right="0.7" top="0.75" bottom="0.75" header="0.3" footer="0.3"/>
    </customSheetView>
  </customSheetView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topLeftCell="J15" zoomScale="85" zoomScaleNormal="85" workbookViewId="0">
      <selection activeCell="Q27" sqref="Q27"/>
    </sheetView>
  </sheetViews>
  <sheetFormatPr baseColWidth="10" defaultColWidth="11.42578125" defaultRowHeight="15" x14ac:dyDescent="0.25"/>
  <cols>
    <col min="1" max="1" width="28.140625" style="1105" customWidth="1"/>
    <col min="2" max="2" width="22" style="1105" customWidth="1"/>
    <col min="3" max="3" width="19.140625" style="1105" customWidth="1"/>
    <col min="4" max="4" width="14.28515625" style="1105" customWidth="1"/>
    <col min="5" max="5" width="17" style="1105" customWidth="1"/>
    <col min="6" max="6" width="15.140625" style="1105" customWidth="1"/>
    <col min="7" max="7" width="14.42578125" style="1105" customWidth="1"/>
    <col min="8" max="8" width="17.42578125" style="1105" customWidth="1"/>
    <col min="9" max="9" width="25" style="1105" customWidth="1"/>
    <col min="10" max="10" width="27.5703125" style="1105" customWidth="1"/>
    <col min="11" max="11" width="28" style="1105" customWidth="1"/>
    <col min="12" max="12" width="51.140625" style="1105" customWidth="1"/>
    <col min="13" max="13" width="24.85546875" style="1105" customWidth="1"/>
    <col min="14" max="14" width="21.7109375" style="1105" customWidth="1"/>
    <col min="15" max="15" width="22.28515625" style="1105" customWidth="1"/>
    <col min="16" max="16" width="29.28515625" style="1105" customWidth="1"/>
    <col min="17" max="17" width="39.140625" style="1105" customWidth="1"/>
    <col min="18" max="18" width="28.5703125" style="1105" customWidth="1"/>
    <col min="19" max="19" width="19.85546875" style="1105" customWidth="1"/>
    <col min="20" max="20" width="20.7109375" style="1105" customWidth="1"/>
    <col min="21" max="21" width="33" style="1105" customWidth="1"/>
    <col min="22" max="23" width="11.42578125" style="1105"/>
    <col min="24" max="24" width="15.28515625" style="1105" customWidth="1"/>
    <col min="25" max="28" width="11.42578125" style="1105"/>
    <col min="29" max="29" width="20.7109375" style="1105" customWidth="1"/>
    <col min="30" max="30" width="22.42578125" style="1105" customWidth="1"/>
    <col min="31" max="31" width="17.42578125" style="1105" customWidth="1"/>
    <col min="32" max="32" width="21" style="1105" customWidth="1"/>
    <col min="33" max="33" width="20.28515625" style="1105" customWidth="1"/>
    <col min="34" max="34" width="22.140625" style="1105" customWidth="1"/>
    <col min="35" max="35" width="18.140625" style="1105" customWidth="1"/>
    <col min="36" max="36" width="20.85546875" style="1105" customWidth="1"/>
    <col min="37" max="37" width="21.140625" style="1105" customWidth="1"/>
    <col min="38" max="38" width="17" style="1105" customWidth="1"/>
    <col min="39" max="39" width="19.85546875" style="1105" customWidth="1"/>
    <col min="40" max="40" width="21.85546875" style="1105" customWidth="1"/>
    <col min="41" max="41" width="16.28515625" style="1105" customWidth="1"/>
    <col min="42" max="42" width="18.85546875" style="1105" customWidth="1"/>
    <col min="43" max="43" width="20.5703125" style="1105" customWidth="1"/>
    <col min="44" max="16384" width="11.42578125" style="1105"/>
  </cols>
  <sheetData>
    <row r="1" spans="1:43" ht="38.25" x14ac:dyDescent="0.25">
      <c r="A1" s="1153" t="s">
        <v>29</v>
      </c>
      <c r="B1" s="1153" t="s">
        <v>30</v>
      </c>
      <c r="C1" s="1153" t="s">
        <v>31</v>
      </c>
      <c r="D1" s="1153" t="s">
        <v>32</v>
      </c>
      <c r="E1" s="1153" t="s">
        <v>33</v>
      </c>
      <c r="F1" s="1153" t="s">
        <v>34</v>
      </c>
      <c r="G1" s="1153" t="s">
        <v>35</v>
      </c>
      <c r="H1" s="1153" t="s">
        <v>36</v>
      </c>
      <c r="I1" s="1153" t="s">
        <v>37</v>
      </c>
      <c r="J1" s="1153" t="s">
        <v>38</v>
      </c>
      <c r="K1" s="1153" t="s">
        <v>39</v>
      </c>
      <c r="L1" s="1154" t="s">
        <v>40</v>
      </c>
      <c r="M1" s="1153" t="s">
        <v>41</v>
      </c>
      <c r="N1" s="1153" t="s">
        <v>42</v>
      </c>
      <c r="O1" s="1153" t="s">
        <v>43</v>
      </c>
      <c r="P1" s="1153" t="s">
        <v>44</v>
      </c>
      <c r="Q1" s="1153" t="s">
        <v>45</v>
      </c>
      <c r="R1" s="1155" t="s">
        <v>46</v>
      </c>
      <c r="S1" s="1153" t="s">
        <v>47</v>
      </c>
      <c r="T1" s="1153" t="s">
        <v>48</v>
      </c>
      <c r="U1" s="1153" t="s">
        <v>49</v>
      </c>
      <c r="V1" s="1153" t="s">
        <v>50</v>
      </c>
      <c r="W1" s="1156" t="s">
        <v>51</v>
      </c>
      <c r="X1" s="1157" t="s">
        <v>52</v>
      </c>
      <c r="Y1" s="1158" t="s">
        <v>53</v>
      </c>
      <c r="Z1" s="1159" t="s">
        <v>54</v>
      </c>
      <c r="AA1" s="1159" t="s">
        <v>55</v>
      </c>
      <c r="AB1" s="1160" t="s">
        <v>56</v>
      </c>
      <c r="AC1" s="1161" t="s">
        <v>57</v>
      </c>
      <c r="AD1" s="1161" t="s">
        <v>58</v>
      </c>
      <c r="AE1" s="1161" t="s">
        <v>59</v>
      </c>
      <c r="AF1" s="1161" t="s">
        <v>60</v>
      </c>
      <c r="AG1" s="1161" t="s">
        <v>61</v>
      </c>
      <c r="AH1" s="1161" t="s">
        <v>62</v>
      </c>
      <c r="AI1" s="1161" t="s">
        <v>63</v>
      </c>
      <c r="AJ1" s="1161" t="s">
        <v>64</v>
      </c>
      <c r="AK1" s="1161" t="s">
        <v>65</v>
      </c>
      <c r="AL1" s="1161" t="s">
        <v>66</v>
      </c>
      <c r="AM1" s="1161" t="s">
        <v>67</v>
      </c>
      <c r="AN1" s="1161" t="s">
        <v>68</v>
      </c>
      <c r="AO1" s="1162" t="s">
        <v>784</v>
      </c>
      <c r="AP1" s="1162" t="s">
        <v>767</v>
      </c>
    </row>
    <row r="2" spans="1:43" s="1884" customFormat="1" ht="108.75" customHeight="1" x14ac:dyDescent="0.25">
      <c r="A2" s="40" t="s">
        <v>69</v>
      </c>
      <c r="B2" s="1915" t="s">
        <v>97</v>
      </c>
      <c r="C2" s="1915" t="s">
        <v>98</v>
      </c>
      <c r="D2" s="1915" t="s">
        <v>72</v>
      </c>
      <c r="E2" s="1915" t="s">
        <v>73</v>
      </c>
      <c r="F2" s="68"/>
      <c r="G2" s="68"/>
      <c r="H2" s="68"/>
      <c r="I2" s="260"/>
      <c r="J2" s="1916" t="s">
        <v>780</v>
      </c>
      <c r="K2" s="1917">
        <v>32101656</v>
      </c>
      <c r="L2" s="48" t="s">
        <v>764</v>
      </c>
      <c r="M2" s="164" t="s">
        <v>58</v>
      </c>
      <c r="N2" s="40" t="s">
        <v>765</v>
      </c>
      <c r="O2" s="40" t="s">
        <v>766</v>
      </c>
      <c r="P2" s="49" t="s">
        <v>75</v>
      </c>
      <c r="Q2" s="50">
        <v>120000000</v>
      </c>
      <c r="R2" s="1913"/>
      <c r="S2" s="49" t="s">
        <v>76</v>
      </c>
      <c r="T2" s="49" t="s">
        <v>77</v>
      </c>
      <c r="U2" s="1014" t="s">
        <v>397</v>
      </c>
      <c r="V2" s="1918">
        <v>7000093012</v>
      </c>
      <c r="W2" s="927">
        <v>4500030552</v>
      </c>
      <c r="X2" s="1914">
        <v>1716904200</v>
      </c>
      <c r="Y2" s="1919" t="s">
        <v>717</v>
      </c>
      <c r="Z2" s="49" t="s">
        <v>718</v>
      </c>
      <c r="AA2" s="49"/>
      <c r="AB2" s="66"/>
      <c r="AC2" s="1920"/>
      <c r="AD2" s="1110"/>
      <c r="AE2" s="162"/>
      <c r="AF2" s="162"/>
      <c r="AG2" s="1921"/>
      <c r="AH2" s="162"/>
      <c r="AI2" s="162"/>
      <c r="AJ2" s="1914">
        <v>1716904200</v>
      </c>
      <c r="AK2" s="162"/>
      <c r="AL2" s="162"/>
      <c r="AM2" s="1032"/>
      <c r="AN2" s="1032"/>
      <c r="AO2" s="1843"/>
      <c r="AP2" s="1843"/>
    </row>
    <row r="3" spans="1:43" s="1884" customFormat="1" ht="45" x14ac:dyDescent="0.25">
      <c r="A3" s="1081" t="s">
        <v>69</v>
      </c>
      <c r="B3" s="1923" t="s">
        <v>97</v>
      </c>
      <c r="C3" s="1915" t="s">
        <v>98</v>
      </c>
      <c r="D3" s="1915" t="s">
        <v>72</v>
      </c>
      <c r="E3" s="1924" t="s">
        <v>73</v>
      </c>
      <c r="F3" s="1832"/>
      <c r="G3" s="1832"/>
      <c r="H3" s="1832"/>
      <c r="I3" s="1073"/>
      <c r="J3" s="64" t="s">
        <v>666</v>
      </c>
      <c r="K3" s="1025">
        <v>25101801</v>
      </c>
      <c r="L3" s="1925" t="s">
        <v>751</v>
      </c>
      <c r="M3" s="1024" t="s">
        <v>767</v>
      </c>
      <c r="N3" s="1025" t="s">
        <v>106</v>
      </c>
      <c r="O3" s="40" t="s">
        <v>111</v>
      </c>
      <c r="P3" s="49" t="s">
        <v>75</v>
      </c>
      <c r="Q3" s="1026">
        <v>65000000</v>
      </c>
      <c r="R3" s="256"/>
      <c r="S3" s="49" t="s">
        <v>76</v>
      </c>
      <c r="T3" s="49" t="s">
        <v>77</v>
      </c>
      <c r="U3" s="1014" t="s">
        <v>623</v>
      </c>
      <c r="V3" s="1017"/>
      <c r="W3" s="927"/>
      <c r="X3" s="1033"/>
      <c r="Y3" s="1919"/>
      <c r="Z3" s="1025"/>
      <c r="AA3" s="1025"/>
      <c r="AB3" s="927"/>
      <c r="AC3" s="1926"/>
      <c r="AD3" s="1030"/>
      <c r="AE3" s="1032"/>
      <c r="AF3" s="1926"/>
      <c r="AG3" s="1032"/>
      <c r="AH3" s="1032"/>
      <c r="AI3" s="1032"/>
      <c r="AJ3" s="1030"/>
      <c r="AK3" s="1030"/>
      <c r="AL3" s="1030"/>
      <c r="AM3" s="1030">
        <v>60000000</v>
      </c>
      <c r="AN3" s="1030"/>
      <c r="AO3" s="1843"/>
      <c r="AP3" s="1843"/>
    </row>
    <row r="4" spans="1:43" s="1884" customFormat="1" ht="117.75" customHeight="1" x14ac:dyDescent="0.25">
      <c r="A4" s="260" t="s">
        <v>69</v>
      </c>
      <c r="B4" s="1927" t="s">
        <v>121</v>
      </c>
      <c r="C4" s="1927" t="s">
        <v>122</v>
      </c>
      <c r="D4" s="1927" t="s">
        <v>72</v>
      </c>
      <c r="E4" s="1927" t="s">
        <v>73</v>
      </c>
      <c r="F4" s="68"/>
      <c r="G4" s="68"/>
      <c r="H4" s="68"/>
      <c r="I4" s="260"/>
      <c r="J4" s="69" t="s">
        <v>144</v>
      </c>
      <c r="K4" s="71">
        <v>91111703</v>
      </c>
      <c r="L4" s="49" t="s">
        <v>145</v>
      </c>
      <c r="M4" s="173" t="s">
        <v>59</v>
      </c>
      <c r="N4" s="49" t="s">
        <v>131</v>
      </c>
      <c r="O4" s="49" t="s">
        <v>115</v>
      </c>
      <c r="P4" s="49" t="s">
        <v>75</v>
      </c>
      <c r="Q4" s="53">
        <v>5000000</v>
      </c>
      <c r="R4" s="53"/>
      <c r="S4" s="49" t="s">
        <v>84</v>
      </c>
      <c r="T4" s="49" t="s">
        <v>77</v>
      </c>
      <c r="U4" s="1928" t="s">
        <v>101</v>
      </c>
      <c r="V4" s="64"/>
      <c r="W4" s="1929"/>
      <c r="X4" s="1930"/>
      <c r="Y4" s="64"/>
      <c r="Z4" s="64"/>
      <c r="AA4" s="64"/>
      <c r="AB4" s="1931"/>
      <c r="AC4" s="1932"/>
      <c r="AD4" s="1932"/>
      <c r="AE4" s="1933"/>
      <c r="AF4" s="1932"/>
      <c r="AG4" s="1933"/>
      <c r="AH4" s="256"/>
      <c r="AI4" s="1932"/>
      <c r="AJ4" s="1932"/>
      <c r="AK4" s="1932"/>
      <c r="AL4" s="1933"/>
      <c r="AM4" s="1932">
        <v>10000000</v>
      </c>
      <c r="AN4" s="1932"/>
      <c r="AO4" s="1843"/>
      <c r="AP4" s="1843"/>
    </row>
    <row r="5" spans="1:43" s="1884" customFormat="1" ht="159" customHeight="1" x14ac:dyDescent="0.25">
      <c r="A5" s="1938" t="s">
        <v>69</v>
      </c>
      <c r="B5" s="1939" t="s">
        <v>159</v>
      </c>
      <c r="C5" s="1939" t="s">
        <v>160</v>
      </c>
      <c r="D5" s="1939" t="s">
        <v>72</v>
      </c>
      <c r="E5" s="1939" t="s">
        <v>73</v>
      </c>
      <c r="F5" s="1940"/>
      <c r="G5" s="1940"/>
      <c r="H5" s="1940"/>
      <c r="I5" s="1941"/>
      <c r="J5" s="992" t="s">
        <v>161</v>
      </c>
      <c r="K5" s="48" t="s">
        <v>162</v>
      </c>
      <c r="L5" s="1942" t="s">
        <v>735</v>
      </c>
      <c r="M5" s="36" t="s">
        <v>59</v>
      </c>
      <c r="N5" s="48" t="s">
        <v>782</v>
      </c>
      <c r="O5" s="48" t="s">
        <v>111</v>
      </c>
      <c r="P5" s="1018" t="s">
        <v>75</v>
      </c>
      <c r="Q5" s="1943" t="s">
        <v>783</v>
      </c>
      <c r="R5" s="1936"/>
      <c r="S5" s="48"/>
      <c r="T5" s="48"/>
      <c r="U5" s="1018" t="s">
        <v>101</v>
      </c>
      <c r="V5" s="1937"/>
      <c r="W5" s="1937"/>
      <c r="X5" s="1937"/>
      <c r="Y5" s="1937"/>
      <c r="Z5" s="1937"/>
      <c r="AA5" s="1937"/>
      <c r="AB5" s="1937"/>
      <c r="AC5" s="1937"/>
      <c r="AD5" s="1937"/>
      <c r="AE5" s="1937"/>
      <c r="AF5" s="1937"/>
      <c r="AG5" s="1937"/>
      <c r="AH5" s="1937"/>
      <c r="AI5" s="1937"/>
      <c r="AJ5" s="1937"/>
      <c r="AK5" s="1937"/>
      <c r="AL5" s="1937"/>
      <c r="AM5" s="1937"/>
      <c r="AN5" s="1937"/>
      <c r="AO5" s="1937"/>
      <c r="AP5" s="1937"/>
    </row>
    <row r="6" spans="1:43" s="1884" customFormat="1" ht="159" customHeight="1" x14ac:dyDescent="0.25">
      <c r="A6" s="1945" t="s">
        <v>284</v>
      </c>
      <c r="B6" s="1870" t="s">
        <v>786</v>
      </c>
      <c r="C6" s="1946"/>
      <c r="D6" s="1939"/>
      <c r="E6" s="1939"/>
      <c r="F6" s="1832"/>
      <c r="G6" s="1832"/>
      <c r="H6" s="1832"/>
      <c r="I6" s="1904"/>
      <c r="J6" s="1018" t="s">
        <v>787</v>
      </c>
      <c r="K6" s="1018">
        <v>46191601</v>
      </c>
      <c r="L6" s="1018" t="s">
        <v>785</v>
      </c>
      <c r="M6" s="1065" t="s">
        <v>59</v>
      </c>
      <c r="N6" s="1018" t="s">
        <v>765</v>
      </c>
      <c r="O6" s="1018" t="s">
        <v>766</v>
      </c>
      <c r="P6" s="1018" t="s">
        <v>788</v>
      </c>
      <c r="Q6" s="1947">
        <v>30000000</v>
      </c>
      <c r="R6" s="1936"/>
      <c r="S6" s="1025"/>
      <c r="T6" s="1025"/>
      <c r="U6" s="1014"/>
      <c r="V6" s="1843"/>
      <c r="W6" s="1843"/>
      <c r="X6" s="1843"/>
      <c r="Y6" s="1843"/>
      <c r="Z6" s="1843"/>
      <c r="AA6" s="1843"/>
      <c r="AB6" s="1843"/>
      <c r="AC6" s="1843"/>
      <c r="AD6" s="1843"/>
      <c r="AE6" s="1843"/>
      <c r="AF6" s="1843"/>
      <c r="AG6" s="1843"/>
      <c r="AH6" s="1843"/>
      <c r="AI6" s="1843"/>
      <c r="AJ6" s="1843"/>
      <c r="AK6" s="1843"/>
      <c r="AL6" s="1843"/>
      <c r="AM6" s="1843"/>
      <c r="AN6" s="1843"/>
      <c r="AO6" s="1843"/>
      <c r="AP6" s="1843"/>
    </row>
    <row r="7" spans="1:43" s="1884" customFormat="1" ht="60" x14ac:dyDescent="0.25">
      <c r="A7" s="1945" t="s">
        <v>69</v>
      </c>
      <c r="B7" s="1946" t="s">
        <v>159</v>
      </c>
      <c r="C7" s="1946" t="s">
        <v>160</v>
      </c>
      <c r="D7" s="1939" t="s">
        <v>72</v>
      </c>
      <c r="E7" s="1939" t="s">
        <v>73</v>
      </c>
      <c r="F7" s="68"/>
      <c r="G7" s="68"/>
      <c r="H7" s="68"/>
      <c r="I7" s="1950"/>
      <c r="J7" s="49" t="s">
        <v>171</v>
      </c>
      <c r="K7" s="49">
        <v>72101516</v>
      </c>
      <c r="L7" s="355" t="s">
        <v>172</v>
      </c>
      <c r="M7" s="173" t="s">
        <v>60</v>
      </c>
      <c r="N7" s="1025" t="s">
        <v>131</v>
      </c>
      <c r="O7" s="1025" t="s">
        <v>173</v>
      </c>
      <c r="P7" s="1025" t="s">
        <v>75</v>
      </c>
      <c r="Q7" s="1949">
        <v>12000000</v>
      </c>
      <c r="R7" s="1951"/>
      <c r="S7" s="49" t="s">
        <v>84</v>
      </c>
      <c r="T7" s="49" t="s">
        <v>77</v>
      </c>
      <c r="U7" s="1014" t="s">
        <v>101</v>
      </c>
      <c r="V7" s="1843"/>
      <c r="W7" s="1843"/>
      <c r="X7" s="1843"/>
      <c r="Y7" s="1843"/>
      <c r="Z7" s="1843"/>
      <c r="AA7" s="1843"/>
      <c r="AB7" s="1843"/>
      <c r="AC7" s="1843"/>
      <c r="AD7" s="1843"/>
      <c r="AE7" s="1843"/>
      <c r="AF7" s="1843"/>
      <c r="AG7" s="1843"/>
      <c r="AH7" s="1843"/>
      <c r="AI7" s="1843"/>
      <c r="AJ7" s="1843"/>
      <c r="AK7" s="1843"/>
      <c r="AL7" s="1843"/>
      <c r="AM7" s="1843"/>
      <c r="AN7" s="1843"/>
      <c r="AO7" s="1843"/>
      <c r="AP7" s="1843"/>
    </row>
    <row r="8" spans="1:43" s="1884" customFormat="1" ht="120" x14ac:dyDescent="0.25">
      <c r="A8" s="260" t="s">
        <v>69</v>
      </c>
      <c r="B8" s="1954" t="s">
        <v>159</v>
      </c>
      <c r="C8" s="1954" t="s">
        <v>160</v>
      </c>
      <c r="D8" s="1955" t="s">
        <v>72</v>
      </c>
      <c r="E8" s="1939" t="s">
        <v>73</v>
      </c>
      <c r="F8" s="68"/>
      <c r="G8" s="68"/>
      <c r="H8" s="68"/>
      <c r="I8" s="260"/>
      <c r="J8" s="48" t="s">
        <v>174</v>
      </c>
      <c r="K8" s="48">
        <v>92101501</v>
      </c>
      <c r="L8" s="351" t="s">
        <v>713</v>
      </c>
      <c r="M8" s="36" t="s">
        <v>59</v>
      </c>
      <c r="N8" s="1956" t="s">
        <v>331</v>
      </c>
      <c r="O8" s="48" t="s">
        <v>317</v>
      </c>
      <c r="P8" s="48" t="s">
        <v>75</v>
      </c>
      <c r="Q8" s="1957">
        <v>1917985270</v>
      </c>
      <c r="R8" s="1958"/>
      <c r="S8" s="48"/>
      <c r="T8" s="48"/>
      <c r="U8" s="1014" t="s">
        <v>101</v>
      </c>
      <c r="V8" s="1843"/>
      <c r="W8" s="1843"/>
      <c r="X8" s="1843"/>
      <c r="Y8" s="1843"/>
      <c r="Z8" s="1843"/>
      <c r="AA8" s="1843"/>
      <c r="AB8" s="1843"/>
      <c r="AC8" s="1843"/>
      <c r="AD8" s="1843"/>
      <c r="AE8" s="1843"/>
      <c r="AF8" s="1843"/>
      <c r="AG8" s="1843"/>
      <c r="AH8" s="1843"/>
      <c r="AI8" s="1843"/>
      <c r="AJ8" s="1843"/>
      <c r="AK8" s="1843"/>
      <c r="AL8" s="1843"/>
      <c r="AM8" s="1843"/>
      <c r="AN8" s="1843"/>
      <c r="AO8" s="1843"/>
      <c r="AP8" s="1843"/>
    </row>
    <row r="9" spans="1:43" s="1884" customFormat="1" ht="120" x14ac:dyDescent="0.25">
      <c r="A9" s="260" t="s">
        <v>69</v>
      </c>
      <c r="B9" s="1954" t="s">
        <v>159</v>
      </c>
      <c r="C9" s="1954" t="s">
        <v>160</v>
      </c>
      <c r="D9" s="1955" t="s">
        <v>72</v>
      </c>
      <c r="E9" s="1939" t="s">
        <v>73</v>
      </c>
      <c r="F9" s="68"/>
      <c r="G9" s="68"/>
      <c r="H9" s="68"/>
      <c r="I9" s="260"/>
      <c r="J9" s="48" t="s">
        <v>184</v>
      </c>
      <c r="K9" s="48" t="s">
        <v>185</v>
      </c>
      <c r="L9" s="1959" t="s">
        <v>678</v>
      </c>
      <c r="M9" s="173" t="s">
        <v>57</v>
      </c>
      <c r="N9" s="49" t="s">
        <v>769</v>
      </c>
      <c r="O9" s="49" t="s">
        <v>763</v>
      </c>
      <c r="P9" s="49" t="s">
        <v>75</v>
      </c>
      <c r="Q9" s="156">
        <v>934000000</v>
      </c>
      <c r="R9" s="156"/>
      <c r="S9" s="49" t="s">
        <v>76</v>
      </c>
      <c r="T9" s="49" t="s">
        <v>77</v>
      </c>
      <c r="U9" s="1014" t="s">
        <v>101</v>
      </c>
      <c r="V9" s="1843"/>
      <c r="W9" s="1843"/>
      <c r="X9" s="1843"/>
      <c r="Y9" s="1843"/>
      <c r="Z9" s="1843"/>
      <c r="AA9" s="1843"/>
      <c r="AB9" s="1843"/>
      <c r="AC9" s="1843"/>
      <c r="AD9" s="1843"/>
      <c r="AE9" s="1843"/>
      <c r="AF9" s="1843"/>
      <c r="AG9" s="1843"/>
      <c r="AH9" s="1843"/>
      <c r="AI9" s="1843"/>
      <c r="AJ9" s="1843"/>
      <c r="AK9" s="1843"/>
      <c r="AL9" s="1843"/>
      <c r="AM9" s="1843"/>
      <c r="AN9" s="1843"/>
      <c r="AO9" s="1843"/>
      <c r="AP9" s="1843"/>
    </row>
    <row r="10" spans="1:43" x14ac:dyDescent="0.25">
      <c r="A10" s="1106"/>
      <c r="B10" s="1106"/>
      <c r="C10" s="1106"/>
      <c r="D10" s="1106"/>
      <c r="E10" s="1106"/>
      <c r="F10" s="410"/>
      <c r="G10" s="410"/>
      <c r="H10" s="410"/>
      <c r="I10" s="815"/>
      <c r="J10" s="411"/>
      <c r="K10" s="411"/>
      <c r="L10" s="902"/>
      <c r="M10" s="413"/>
      <c r="N10" s="411"/>
      <c r="O10" s="414"/>
      <c r="P10" s="414">
        <v>-270484558</v>
      </c>
      <c r="Q10" s="415">
        <v>2697648649</v>
      </c>
      <c r="R10" s="416">
        <v>2050373558</v>
      </c>
      <c r="S10" s="787">
        <v>1779889000</v>
      </c>
      <c r="T10" s="787"/>
      <c r="U10" s="1145"/>
      <c r="V10" s="1144"/>
      <c r="W10" s="1144"/>
      <c r="X10" s="1144"/>
      <c r="Y10" s="1144"/>
      <c r="Z10" s="1144"/>
      <c r="AA10" s="1144"/>
      <c r="AB10" s="1144"/>
      <c r="AC10" s="1144"/>
      <c r="AD10" s="1144"/>
      <c r="AE10" s="1144"/>
      <c r="AF10" s="1144"/>
      <c r="AG10" s="1144"/>
      <c r="AH10" s="1144"/>
      <c r="AI10" s="1144"/>
      <c r="AJ10" s="1144"/>
      <c r="AK10" s="1144"/>
      <c r="AL10" s="1144"/>
      <c r="AM10" s="1144"/>
      <c r="AN10" s="1144"/>
      <c r="AO10" s="1144"/>
      <c r="AP10" s="1144"/>
    </row>
    <row r="11" spans="1:43" x14ac:dyDescent="0.25">
      <c r="A11" s="434"/>
      <c r="B11" s="434"/>
      <c r="C11" s="429"/>
      <c r="D11" s="429"/>
      <c r="E11" s="429"/>
      <c r="F11" s="430"/>
      <c r="G11" s="430"/>
      <c r="H11" s="430"/>
      <c r="I11" s="434"/>
      <c r="J11" s="431"/>
      <c r="K11" s="433"/>
      <c r="L11" s="903"/>
      <c r="M11" s="434"/>
      <c r="N11" s="430"/>
      <c r="O11" s="430"/>
      <c r="P11" s="435"/>
      <c r="Q11" s="436"/>
      <c r="R11" s="436"/>
      <c r="S11" s="437"/>
      <c r="T11" s="430"/>
      <c r="U11" s="1146"/>
      <c r="V11" s="1144"/>
      <c r="W11" s="1144"/>
      <c r="X11" s="1144"/>
      <c r="Y11" s="1144"/>
      <c r="Z11" s="1144"/>
      <c r="AA11" s="1144"/>
      <c r="AB11" s="1144"/>
      <c r="AC11" s="1144"/>
      <c r="AD11" s="1144"/>
      <c r="AE11" s="1144"/>
      <c r="AF11" s="1144"/>
      <c r="AG11" s="1144"/>
      <c r="AH11" s="1144"/>
      <c r="AI11" s="1144"/>
      <c r="AJ11" s="1144"/>
      <c r="AK11" s="1144"/>
      <c r="AL11" s="1144"/>
      <c r="AM11" s="1144"/>
      <c r="AN11" s="1144"/>
      <c r="AO11" s="1144"/>
      <c r="AP11" s="1144"/>
    </row>
    <row r="12" spans="1:43" s="1884" customFormat="1" ht="51" x14ac:dyDescent="0.25">
      <c r="A12" s="260" t="s">
        <v>69</v>
      </c>
      <c r="B12" s="254" t="s">
        <v>215</v>
      </c>
      <c r="C12" s="254" t="s">
        <v>196</v>
      </c>
      <c r="D12" s="254" t="s">
        <v>72</v>
      </c>
      <c r="E12" s="254" t="s">
        <v>73</v>
      </c>
      <c r="F12" s="68"/>
      <c r="G12" s="68"/>
      <c r="H12" s="68"/>
      <c r="I12" s="260"/>
      <c r="J12" s="69" t="s">
        <v>216</v>
      </c>
      <c r="K12" s="69">
        <v>80131800</v>
      </c>
      <c r="L12" s="1960" t="s">
        <v>217</v>
      </c>
      <c r="M12" s="1961" t="s">
        <v>105</v>
      </c>
      <c r="N12" s="69" t="s">
        <v>176</v>
      </c>
      <c r="O12" s="69" t="s">
        <v>218</v>
      </c>
      <c r="P12" s="69" t="s">
        <v>75</v>
      </c>
      <c r="Q12" s="210">
        <v>5059791283</v>
      </c>
      <c r="R12" s="210"/>
      <c r="S12" s="69" t="s">
        <v>219</v>
      </c>
      <c r="T12" s="69" t="s">
        <v>77</v>
      </c>
      <c r="U12" s="1005" t="s">
        <v>220</v>
      </c>
      <c r="V12" s="1843"/>
      <c r="W12" s="1843"/>
      <c r="X12" s="1843"/>
      <c r="Y12" s="1843"/>
      <c r="Z12" s="1843"/>
      <c r="AA12" s="1843"/>
      <c r="AB12" s="1843"/>
      <c r="AC12" s="1843"/>
      <c r="AD12" s="1843"/>
      <c r="AE12" s="1843"/>
      <c r="AF12" s="1843"/>
      <c r="AG12" s="1843"/>
      <c r="AH12" s="1843"/>
      <c r="AI12" s="1843"/>
      <c r="AJ12" s="1843"/>
      <c r="AK12" s="1843"/>
      <c r="AL12" s="1843"/>
      <c r="AM12" s="1843"/>
      <c r="AN12" s="1843"/>
      <c r="AO12" s="1843"/>
      <c r="AP12" s="1843"/>
    </row>
    <row r="13" spans="1:43" s="1970" customFormat="1" x14ac:dyDescent="0.25">
      <c r="A13" s="1963"/>
      <c r="B13" s="1964"/>
      <c r="C13" s="1964"/>
      <c r="D13" s="1964"/>
      <c r="E13" s="1964"/>
      <c r="F13" s="1965"/>
      <c r="G13" s="1965"/>
      <c r="H13" s="1965"/>
      <c r="I13" s="1963"/>
      <c r="J13" s="1792"/>
      <c r="K13" s="1792"/>
      <c r="L13" s="1966"/>
      <c r="M13" s="1967"/>
      <c r="N13" s="1792"/>
      <c r="O13" s="1792"/>
      <c r="P13" s="1792"/>
      <c r="Q13" s="1968"/>
      <c r="R13" s="1968"/>
      <c r="S13" s="1792"/>
      <c r="T13" s="1792"/>
      <c r="U13" s="1792"/>
      <c r="V13" s="1969"/>
      <c r="W13" s="1969"/>
      <c r="X13" s="1969"/>
      <c r="Y13" s="1969"/>
      <c r="Z13" s="1969"/>
      <c r="AA13" s="1969"/>
      <c r="AB13" s="1969"/>
      <c r="AC13" s="1969"/>
      <c r="AD13" s="1969"/>
      <c r="AE13" s="1969"/>
      <c r="AF13" s="1969"/>
      <c r="AG13" s="1969"/>
      <c r="AH13" s="1969"/>
      <c r="AI13" s="1969"/>
      <c r="AJ13" s="1969"/>
      <c r="AK13" s="1969"/>
      <c r="AL13" s="1969"/>
      <c r="AM13" s="1969"/>
      <c r="AN13" s="1969"/>
      <c r="AO13" s="1969"/>
      <c r="AP13" s="1969"/>
    </row>
    <row r="14" spans="1:43" s="1884" customFormat="1" ht="127.5" x14ac:dyDescent="0.25">
      <c r="A14" s="260" t="s">
        <v>69</v>
      </c>
      <c r="B14" s="67" t="s">
        <v>221</v>
      </c>
      <c r="C14" s="67" t="s">
        <v>222</v>
      </c>
      <c r="D14" s="67" t="s">
        <v>72</v>
      </c>
      <c r="E14" s="67" t="s">
        <v>73</v>
      </c>
      <c r="F14" s="68"/>
      <c r="G14" s="68"/>
      <c r="H14" s="68"/>
      <c r="I14" s="260"/>
      <c r="J14" s="69" t="s">
        <v>223</v>
      </c>
      <c r="K14" s="69">
        <v>80161801</v>
      </c>
      <c r="L14" s="69" t="s">
        <v>853</v>
      </c>
      <c r="M14" s="529" t="s">
        <v>57</v>
      </c>
      <c r="N14" s="69" t="s">
        <v>269</v>
      </c>
      <c r="O14" s="69" t="s">
        <v>173</v>
      </c>
      <c r="P14" s="69" t="s">
        <v>75</v>
      </c>
      <c r="Q14" s="530">
        <v>72000000</v>
      </c>
      <c r="R14" s="530"/>
      <c r="S14" s="69" t="s">
        <v>76</v>
      </c>
      <c r="T14" s="69" t="s">
        <v>77</v>
      </c>
      <c r="U14" s="1005" t="s">
        <v>220</v>
      </c>
      <c r="V14" s="1843"/>
      <c r="W14" s="1843"/>
      <c r="X14" s="1843"/>
      <c r="Y14" s="1843"/>
      <c r="Z14" s="1843"/>
      <c r="AA14" s="1843"/>
      <c r="AB14" s="1843"/>
      <c r="AC14" s="1843"/>
      <c r="AD14" s="1843"/>
      <c r="AE14" s="1843"/>
      <c r="AF14" s="1843"/>
      <c r="AG14" s="1843"/>
      <c r="AH14" s="1843"/>
      <c r="AI14" s="1843"/>
      <c r="AJ14" s="1843"/>
      <c r="AK14" s="1843"/>
      <c r="AL14" s="1843"/>
      <c r="AM14" s="1843"/>
      <c r="AN14" s="1843"/>
      <c r="AO14" s="1843"/>
      <c r="AP14" s="1843"/>
    </row>
    <row r="15" spans="1:43" s="1884" customFormat="1" ht="77.25" thickBot="1" x14ac:dyDescent="0.3">
      <c r="A15" s="260" t="s">
        <v>69</v>
      </c>
      <c r="B15" s="67" t="s">
        <v>221</v>
      </c>
      <c r="C15" s="67" t="s">
        <v>222</v>
      </c>
      <c r="D15" s="67" t="s">
        <v>72</v>
      </c>
      <c r="E15" s="67" t="s">
        <v>73</v>
      </c>
      <c r="F15" s="68"/>
      <c r="G15" s="68"/>
      <c r="H15" s="68"/>
      <c r="I15" s="260"/>
      <c r="J15" s="69" t="s">
        <v>225</v>
      </c>
      <c r="K15" s="69">
        <v>80131500</v>
      </c>
      <c r="L15" s="69" t="s">
        <v>771</v>
      </c>
      <c r="M15" s="516" t="s">
        <v>770</v>
      </c>
      <c r="N15" s="994" t="s">
        <v>768</v>
      </c>
      <c r="O15" s="69" t="s">
        <v>227</v>
      </c>
      <c r="P15" s="69" t="s">
        <v>75</v>
      </c>
      <c r="Q15" s="1976">
        <v>3982170534</v>
      </c>
      <c r="R15" s="776"/>
      <c r="S15" s="69" t="s">
        <v>76</v>
      </c>
      <c r="T15" s="69" t="s">
        <v>77</v>
      </c>
      <c r="U15" s="1005" t="s">
        <v>220</v>
      </c>
      <c r="V15" s="1843"/>
      <c r="W15" s="1843"/>
      <c r="X15" s="1843"/>
      <c r="Y15" s="1843"/>
      <c r="Z15" s="1843"/>
      <c r="AA15" s="1843"/>
      <c r="AB15" s="1843"/>
      <c r="AC15" s="1972"/>
      <c r="AD15" s="1973"/>
      <c r="AE15" s="1974">
        <v>322182082</v>
      </c>
      <c r="AF15" s="1975">
        <v>322182082</v>
      </c>
      <c r="AG15" s="1975">
        <v>322182082</v>
      </c>
      <c r="AH15" s="1975">
        <v>322182082</v>
      </c>
      <c r="AI15" s="1975">
        <v>322182082</v>
      </c>
      <c r="AJ15" s="1975">
        <v>322182082</v>
      </c>
      <c r="AK15" s="1975">
        <v>322182082</v>
      </c>
      <c r="AL15" s="1975">
        <v>322182082</v>
      </c>
      <c r="AM15" s="1975">
        <v>351178469.38000005</v>
      </c>
      <c r="AN15" s="1975">
        <v>351178469.38000005</v>
      </c>
      <c r="AO15" s="1975">
        <v>351178469.38000005</v>
      </c>
      <c r="AP15" s="1975">
        <v>351178469.38000005</v>
      </c>
      <c r="AQ15" s="1971">
        <f>+AE15+AF15+AG15+AH15+AI15+AJ15+AK15+AL15+AM15+AN15</f>
        <v>3279813594.7600002</v>
      </c>
    </row>
    <row r="16" spans="1:43" s="1884" customFormat="1" x14ac:dyDescent="0.25">
      <c r="A16" s="1073"/>
      <c r="B16" s="1962"/>
      <c r="C16" s="1962"/>
      <c r="D16" s="1962"/>
      <c r="E16" s="1962"/>
      <c r="F16" s="1832"/>
      <c r="G16" s="1832"/>
      <c r="H16" s="1832"/>
      <c r="I16" s="1073"/>
      <c r="J16" s="1794"/>
      <c r="K16" s="1794"/>
      <c r="L16" s="1794"/>
      <c r="M16" s="1988"/>
      <c r="N16" s="1794"/>
      <c r="O16" s="1794"/>
      <c r="P16" s="1794"/>
      <c r="Q16" s="1989"/>
      <c r="R16" s="1079"/>
      <c r="S16" s="1005"/>
      <c r="T16" s="1005"/>
      <c r="U16" s="1005"/>
      <c r="V16" s="1843"/>
      <c r="W16" s="1843"/>
      <c r="X16" s="1843"/>
      <c r="Y16" s="1843"/>
      <c r="Z16" s="1843"/>
      <c r="AA16" s="1843"/>
      <c r="AB16" s="1843"/>
      <c r="AC16" s="1977"/>
      <c r="AD16" s="1978"/>
      <c r="AE16" s="1979"/>
      <c r="AF16" s="1980"/>
      <c r="AG16" s="1980"/>
      <c r="AH16" s="1980"/>
      <c r="AI16" s="1980"/>
      <c r="AJ16" s="1980"/>
      <c r="AK16" s="1980"/>
      <c r="AL16" s="1980"/>
      <c r="AM16" s="1980"/>
      <c r="AN16" s="1980"/>
      <c r="AO16" s="1980"/>
      <c r="AP16" s="1980"/>
      <c r="AQ16" s="1971"/>
    </row>
    <row r="17" spans="1:43" s="1884" customFormat="1" x14ac:dyDescent="0.25">
      <c r="A17" s="1963"/>
      <c r="B17" s="1964"/>
      <c r="C17" s="1964"/>
      <c r="D17" s="1964"/>
      <c r="E17" s="1964"/>
      <c r="F17" s="1965"/>
      <c r="G17" s="1965"/>
      <c r="H17" s="1965"/>
      <c r="I17" s="1963"/>
      <c r="J17" s="1792"/>
      <c r="K17" s="1792"/>
      <c r="L17" s="1792"/>
      <c r="M17" s="1981"/>
      <c r="N17" s="1792"/>
      <c r="O17" s="1792"/>
      <c r="P17" s="1792"/>
      <c r="Q17" s="1982"/>
      <c r="R17" s="1983"/>
      <c r="S17" s="1792"/>
      <c r="T17" s="1792"/>
      <c r="U17" s="1792"/>
      <c r="V17" s="1969"/>
      <c r="W17" s="1969"/>
      <c r="X17" s="1969"/>
      <c r="Y17" s="1969"/>
      <c r="Z17" s="1969"/>
      <c r="AA17" s="1969"/>
      <c r="AB17" s="1969"/>
      <c r="AC17" s="1984"/>
      <c r="AD17" s="1985"/>
      <c r="AE17" s="1986"/>
      <c r="AF17" s="1987"/>
      <c r="AG17" s="1987"/>
      <c r="AH17" s="1987"/>
      <c r="AI17" s="1987"/>
      <c r="AJ17" s="1987"/>
      <c r="AK17" s="1987"/>
      <c r="AL17" s="1987"/>
      <c r="AM17" s="1987"/>
      <c r="AN17" s="1987"/>
      <c r="AO17" s="1987"/>
      <c r="AP17" s="1987"/>
      <c r="AQ17" s="1971"/>
    </row>
    <row r="18" spans="1:43" s="1884" customFormat="1" ht="45.75" customHeight="1" x14ac:dyDescent="0.25">
      <c r="A18" s="260" t="s">
        <v>69</v>
      </c>
      <c r="B18" s="254" t="s">
        <v>234</v>
      </c>
      <c r="C18" s="254" t="s">
        <v>235</v>
      </c>
      <c r="D18" s="254" t="s">
        <v>72</v>
      </c>
      <c r="E18" s="254" t="s">
        <v>73</v>
      </c>
      <c r="F18" s="2001"/>
      <c r="G18" s="2001"/>
      <c r="H18" s="2001"/>
      <c r="I18" s="784"/>
      <c r="J18" s="994" t="s">
        <v>589</v>
      </c>
      <c r="K18" s="994">
        <v>82101504</v>
      </c>
      <c r="L18" s="2002" t="s">
        <v>243</v>
      </c>
      <c r="M18" s="1011" t="s">
        <v>767</v>
      </c>
      <c r="N18" s="1005" t="s">
        <v>106</v>
      </c>
      <c r="O18" s="994" t="s">
        <v>245</v>
      </c>
      <c r="P18" s="994" t="s">
        <v>75</v>
      </c>
      <c r="Q18" s="1885">
        <v>60000000</v>
      </c>
      <c r="R18" s="1885"/>
      <c r="S18" s="1005" t="s">
        <v>76</v>
      </c>
      <c r="T18" s="1005" t="s">
        <v>77</v>
      </c>
      <c r="U18" s="1005" t="s">
        <v>220</v>
      </c>
      <c r="V18" s="1843"/>
      <c r="W18" s="1843"/>
      <c r="X18" s="1843"/>
      <c r="Y18" s="1843"/>
      <c r="Z18" s="1843"/>
      <c r="AA18" s="1843"/>
      <c r="AB18" s="1843"/>
      <c r="AC18" s="1843"/>
      <c r="AD18" s="2003"/>
      <c r="AE18" s="2003"/>
      <c r="AF18" s="2003"/>
      <c r="AG18" s="2003"/>
      <c r="AH18" s="2003"/>
      <c r="AI18" s="2003"/>
      <c r="AJ18" s="2003"/>
      <c r="AK18" s="2003"/>
      <c r="AL18" s="2003"/>
      <c r="AM18" s="2003"/>
      <c r="AN18" s="2003"/>
      <c r="AO18" s="2003"/>
      <c r="AP18" s="2003"/>
    </row>
    <row r="19" spans="1:43" s="1884" customFormat="1" ht="75" x14ac:dyDescent="0.25">
      <c r="A19" s="1945" t="s">
        <v>69</v>
      </c>
      <c r="B19" s="354" t="s">
        <v>234</v>
      </c>
      <c r="C19" s="354" t="s">
        <v>235</v>
      </c>
      <c r="D19" s="354" t="s">
        <v>72</v>
      </c>
      <c r="E19" s="354" t="s">
        <v>73</v>
      </c>
      <c r="F19" s="2004"/>
      <c r="G19" s="2004"/>
      <c r="H19" s="2004"/>
      <c r="I19" s="1945"/>
      <c r="J19" s="994" t="s">
        <v>648</v>
      </c>
      <c r="K19" s="2005">
        <v>55101519</v>
      </c>
      <c r="L19" s="1014" t="s">
        <v>679</v>
      </c>
      <c r="M19" s="529" t="s">
        <v>57</v>
      </c>
      <c r="N19" s="69" t="s">
        <v>335</v>
      </c>
      <c r="O19" s="69" t="s">
        <v>591</v>
      </c>
      <c r="P19" s="69" t="s">
        <v>75</v>
      </c>
      <c r="Q19" s="447">
        <v>20000000</v>
      </c>
      <c r="R19" s="447"/>
      <c r="S19" s="69" t="s">
        <v>76</v>
      </c>
      <c r="T19" s="71" t="s">
        <v>77</v>
      </c>
      <c r="U19" s="1005" t="s">
        <v>220</v>
      </c>
      <c r="V19" s="1843"/>
      <c r="W19" s="1843"/>
      <c r="X19" s="1843"/>
      <c r="Y19" s="1843"/>
      <c r="Z19" s="1843"/>
      <c r="AA19" s="1843"/>
      <c r="AB19" s="1843"/>
      <c r="AC19" s="1843"/>
      <c r="AD19" s="1843"/>
      <c r="AE19" s="1843"/>
      <c r="AF19" s="1843"/>
      <c r="AG19" s="1843"/>
      <c r="AH19" s="1843"/>
      <c r="AI19" s="1843"/>
      <c r="AJ19" s="1843"/>
      <c r="AK19" s="1843"/>
      <c r="AL19" s="1843"/>
      <c r="AM19" s="1843"/>
      <c r="AN19" s="1843"/>
      <c r="AO19" s="1843"/>
      <c r="AP19" s="1843"/>
    </row>
    <row r="20" spans="1:43" x14ac:dyDescent="0.25">
      <c r="A20" s="1993"/>
      <c r="B20" s="1964"/>
      <c r="C20" s="1964"/>
      <c r="D20" s="1964"/>
      <c r="E20" s="1964"/>
      <c r="F20" s="1994"/>
      <c r="G20" s="1994"/>
      <c r="H20" s="1994"/>
      <c r="I20" s="1993"/>
      <c r="J20" s="1995"/>
      <c r="K20" s="1996"/>
      <c r="L20" s="1997"/>
      <c r="M20" s="1998"/>
      <c r="N20" s="1792"/>
      <c r="O20" s="1792"/>
      <c r="P20" s="1792"/>
      <c r="Q20" s="1793"/>
      <c r="R20" s="1793"/>
      <c r="S20" s="1792"/>
      <c r="T20" s="1999"/>
      <c r="U20" s="1792"/>
      <c r="V20" s="1969"/>
      <c r="W20" s="1969"/>
      <c r="X20" s="1969"/>
      <c r="Y20" s="1969"/>
      <c r="Z20" s="1969"/>
      <c r="AA20" s="1969"/>
      <c r="AB20" s="1969"/>
      <c r="AC20" s="1969"/>
      <c r="AD20" s="1969"/>
      <c r="AE20" s="1969"/>
      <c r="AF20" s="1969"/>
      <c r="AG20" s="1969"/>
      <c r="AH20" s="1969"/>
      <c r="AI20" s="1969"/>
      <c r="AJ20" s="1969"/>
      <c r="AK20" s="1969"/>
      <c r="AL20" s="1969"/>
      <c r="AM20" s="1969"/>
      <c r="AN20" s="1969"/>
      <c r="AO20" s="1969"/>
      <c r="AP20" s="1969"/>
    </row>
    <row r="21" spans="1:43" s="1884" customFormat="1" ht="76.5" x14ac:dyDescent="0.25">
      <c r="A21" s="260" t="s">
        <v>69</v>
      </c>
      <c r="B21" s="67" t="s">
        <v>252</v>
      </c>
      <c r="C21" s="67" t="s">
        <v>196</v>
      </c>
      <c r="D21" s="67" t="s">
        <v>72</v>
      </c>
      <c r="E21" s="67" t="s">
        <v>73</v>
      </c>
      <c r="F21" s="68"/>
      <c r="G21" s="68"/>
      <c r="H21" s="68"/>
      <c r="I21" s="260"/>
      <c r="J21" s="2006" t="s">
        <v>592</v>
      </c>
      <c r="K21" s="2006">
        <v>78181701</v>
      </c>
      <c r="L21" s="341" t="s">
        <v>740</v>
      </c>
      <c r="M21" s="775" t="s">
        <v>59</v>
      </c>
      <c r="N21" s="994" t="s">
        <v>768</v>
      </c>
      <c r="O21" s="69" t="s">
        <v>111</v>
      </c>
      <c r="P21" s="69" t="s">
        <v>75</v>
      </c>
      <c r="Q21" s="1951">
        <v>924000000</v>
      </c>
      <c r="R21" s="1951"/>
      <c r="S21" s="69" t="s">
        <v>410</v>
      </c>
      <c r="T21" s="84" t="s">
        <v>709</v>
      </c>
      <c r="U21" s="1005" t="s">
        <v>220</v>
      </c>
      <c r="V21" s="1843"/>
      <c r="W21" s="1843"/>
      <c r="X21" s="1843"/>
      <c r="Y21" s="1843"/>
      <c r="Z21" s="1843"/>
      <c r="AA21" s="1843"/>
      <c r="AB21" s="1843"/>
      <c r="AC21" s="1843"/>
      <c r="AD21" s="1843"/>
      <c r="AE21" s="1843"/>
      <c r="AF21" s="1843"/>
      <c r="AG21" s="1843"/>
      <c r="AH21" s="1843"/>
      <c r="AI21" s="1843"/>
      <c r="AJ21" s="1843"/>
      <c r="AK21" s="1843"/>
      <c r="AL21" s="1843"/>
      <c r="AM21" s="1843"/>
      <c r="AN21" s="1843"/>
      <c r="AO21" s="1843"/>
      <c r="AP21" s="1843"/>
    </row>
    <row r="22" spans="1:43" s="1884" customFormat="1" ht="89.25" x14ac:dyDescent="0.25">
      <c r="A22" s="260" t="s">
        <v>69</v>
      </c>
      <c r="B22" s="67" t="s">
        <v>252</v>
      </c>
      <c r="C22" s="67" t="s">
        <v>196</v>
      </c>
      <c r="D22" s="67" t="s">
        <v>72</v>
      </c>
      <c r="E22" s="67" t="s">
        <v>73</v>
      </c>
      <c r="F22" s="68"/>
      <c r="G22" s="68"/>
      <c r="H22" s="68"/>
      <c r="I22" s="260"/>
      <c r="J22" s="2006" t="s">
        <v>592</v>
      </c>
      <c r="K22" s="2006">
        <v>84121804</v>
      </c>
      <c r="L22" s="341" t="s">
        <v>759</v>
      </c>
      <c r="M22" s="529" t="s">
        <v>767</v>
      </c>
      <c r="N22" s="69" t="s">
        <v>106</v>
      </c>
      <c r="O22" s="69" t="s">
        <v>257</v>
      </c>
      <c r="P22" s="69" t="s">
        <v>75</v>
      </c>
      <c r="Q22" s="788">
        <v>30000000</v>
      </c>
      <c r="R22" s="788"/>
      <c r="S22" s="69" t="s">
        <v>84</v>
      </c>
      <c r="T22" s="84" t="s">
        <v>77</v>
      </c>
      <c r="U22" s="1005" t="s">
        <v>220</v>
      </c>
      <c r="V22" s="1843"/>
      <c r="W22" s="1843"/>
      <c r="X22" s="1843"/>
      <c r="Y22" s="1843"/>
      <c r="Z22" s="1843"/>
      <c r="AA22" s="1843"/>
      <c r="AB22" s="1843"/>
      <c r="AC22" s="1843"/>
      <c r="AD22" s="1843"/>
      <c r="AE22" s="1843"/>
      <c r="AF22" s="1843"/>
      <c r="AG22" s="1843"/>
      <c r="AH22" s="1843"/>
      <c r="AI22" s="1843"/>
      <c r="AJ22" s="1843"/>
      <c r="AK22" s="1843"/>
      <c r="AL22" s="1843"/>
      <c r="AM22" s="1843"/>
      <c r="AN22" s="1843"/>
      <c r="AO22" s="1843"/>
      <c r="AP22" s="1843"/>
    </row>
    <row r="23" spans="1:43" s="1884" customFormat="1" ht="26.25" x14ac:dyDescent="0.25">
      <c r="A23" s="260" t="s">
        <v>284</v>
      </c>
      <c r="B23" s="67" t="s">
        <v>285</v>
      </c>
      <c r="C23" s="67" t="s">
        <v>286</v>
      </c>
      <c r="D23" s="2008" t="s">
        <v>72</v>
      </c>
      <c r="E23" s="2008" t="s">
        <v>73</v>
      </c>
      <c r="F23" s="68"/>
      <c r="G23" s="68"/>
      <c r="H23" s="68"/>
      <c r="I23" s="260"/>
      <c r="J23" s="2009" t="s">
        <v>287</v>
      </c>
      <c r="K23" s="260">
        <v>83101500</v>
      </c>
      <c r="L23" s="2010" t="s">
        <v>288</v>
      </c>
      <c r="M23" s="68" t="s">
        <v>784</v>
      </c>
      <c r="N23" s="68" t="s">
        <v>768</v>
      </c>
      <c r="O23" s="68"/>
      <c r="P23" s="68" t="s">
        <v>75</v>
      </c>
      <c r="Q23" s="2011">
        <v>110210000</v>
      </c>
      <c r="R23" s="2011"/>
      <c r="S23" s="2012" t="s">
        <v>76</v>
      </c>
      <c r="T23" s="2012" t="s">
        <v>77</v>
      </c>
      <c r="U23" s="1005" t="s">
        <v>101</v>
      </c>
      <c r="V23" s="1843"/>
      <c r="W23" s="1843"/>
      <c r="X23" s="1843"/>
      <c r="Y23" s="1843"/>
      <c r="Z23" s="1843"/>
      <c r="AA23" s="1843"/>
      <c r="AB23" s="1843"/>
      <c r="AC23" s="1843"/>
      <c r="AD23" s="1843"/>
      <c r="AE23" s="1843"/>
      <c r="AF23" s="1843"/>
      <c r="AG23" s="1843"/>
      <c r="AH23" s="1843"/>
      <c r="AI23" s="1843"/>
      <c r="AJ23" s="1843"/>
      <c r="AK23" s="1843"/>
      <c r="AL23" s="1843"/>
      <c r="AM23" s="1843"/>
      <c r="AN23" s="1843"/>
      <c r="AO23" s="1843"/>
      <c r="AP23" s="1843"/>
    </row>
    <row r="24" spans="1:43" s="1884" customFormat="1" ht="26.25" x14ac:dyDescent="0.25">
      <c r="A24" s="260" t="s">
        <v>69</v>
      </c>
      <c r="B24" s="67" t="s">
        <v>290</v>
      </c>
      <c r="C24" s="67" t="s">
        <v>291</v>
      </c>
      <c r="D24" s="2008" t="s">
        <v>72</v>
      </c>
      <c r="E24" s="2008" t="s">
        <v>73</v>
      </c>
      <c r="F24" s="68"/>
      <c r="G24" s="68"/>
      <c r="H24" s="68"/>
      <c r="I24" s="260"/>
      <c r="J24" s="2009" t="s">
        <v>292</v>
      </c>
      <c r="K24" s="260">
        <v>83101804</v>
      </c>
      <c r="L24" s="2010" t="s">
        <v>293</v>
      </c>
      <c r="M24" s="68" t="s">
        <v>57</v>
      </c>
      <c r="N24" s="68" t="s">
        <v>768</v>
      </c>
      <c r="O24" s="68"/>
      <c r="P24" s="68" t="s">
        <v>75</v>
      </c>
      <c r="Q24" s="2013">
        <v>408989500</v>
      </c>
      <c r="R24" s="2013"/>
      <c r="S24" s="2014" t="s">
        <v>76</v>
      </c>
      <c r="T24" s="69" t="s">
        <v>77</v>
      </c>
      <c r="U24" s="1005" t="s">
        <v>101</v>
      </c>
      <c r="V24" s="1843"/>
      <c r="W24" s="1843"/>
      <c r="X24" s="1843"/>
      <c r="Y24" s="1843"/>
      <c r="Z24" s="1843"/>
      <c r="AA24" s="1843"/>
      <c r="AB24" s="1843"/>
      <c r="AC24" s="1843"/>
      <c r="AD24" s="1843"/>
      <c r="AE24" s="1843"/>
      <c r="AF24" s="1843"/>
      <c r="AG24" s="1843"/>
      <c r="AH24" s="1843"/>
      <c r="AI24" s="1843"/>
      <c r="AJ24" s="1843"/>
      <c r="AK24" s="1843"/>
      <c r="AL24" s="1843"/>
      <c r="AM24" s="1843"/>
      <c r="AN24" s="1843"/>
      <c r="AO24" s="1843"/>
      <c r="AP24" s="1843"/>
    </row>
    <row r="25" spans="1:43" s="1884" customFormat="1" ht="26.25" x14ac:dyDescent="0.25">
      <c r="A25" s="260" t="s">
        <v>69</v>
      </c>
      <c r="B25" s="2015" t="s">
        <v>294</v>
      </c>
      <c r="C25" s="367" t="s">
        <v>295</v>
      </c>
      <c r="D25" s="2016" t="s">
        <v>72</v>
      </c>
      <c r="E25" s="2016" t="s">
        <v>73</v>
      </c>
      <c r="F25" s="68"/>
      <c r="G25" s="68"/>
      <c r="H25" s="68"/>
      <c r="I25" s="260"/>
      <c r="J25" s="2017" t="s">
        <v>296</v>
      </c>
      <c r="K25" s="1945">
        <v>83111503</v>
      </c>
      <c r="L25" s="2018" t="s">
        <v>297</v>
      </c>
      <c r="M25" s="68" t="s">
        <v>57</v>
      </c>
      <c r="N25" s="68" t="s">
        <v>768</v>
      </c>
      <c r="O25" s="68"/>
      <c r="P25" s="68" t="s">
        <v>75</v>
      </c>
      <c r="Q25" s="2019">
        <v>219317500</v>
      </c>
      <c r="R25" s="2019"/>
      <c r="S25" s="2014" t="s">
        <v>76</v>
      </c>
      <c r="T25" s="69" t="s">
        <v>77</v>
      </c>
      <c r="U25" s="1005" t="s">
        <v>101</v>
      </c>
      <c r="V25" s="1843"/>
      <c r="W25" s="1843"/>
      <c r="X25" s="1843"/>
      <c r="Y25" s="1843"/>
      <c r="Z25" s="1843"/>
      <c r="AA25" s="1843"/>
      <c r="AB25" s="1843"/>
      <c r="AC25" s="1843"/>
      <c r="AD25" s="1843"/>
      <c r="AE25" s="1843"/>
      <c r="AF25" s="1843"/>
      <c r="AG25" s="1843"/>
      <c r="AH25" s="1843"/>
      <c r="AI25" s="1843"/>
      <c r="AJ25" s="1843"/>
      <c r="AK25" s="1843"/>
      <c r="AL25" s="1843"/>
      <c r="AM25" s="1843"/>
      <c r="AN25" s="1843"/>
      <c r="AO25" s="1843"/>
      <c r="AP25" s="1843"/>
    </row>
    <row r="26" spans="1:43" s="1884" customFormat="1" ht="39" x14ac:dyDescent="0.25">
      <c r="A26" s="1945" t="s">
        <v>69</v>
      </c>
      <c r="B26" s="2020" t="s">
        <v>298</v>
      </c>
      <c r="C26" s="2020" t="s">
        <v>299</v>
      </c>
      <c r="D26" s="2021" t="s">
        <v>72</v>
      </c>
      <c r="E26" s="2021" t="s">
        <v>73</v>
      </c>
      <c r="F26" s="2004"/>
      <c r="G26" s="2004"/>
      <c r="H26" s="2004"/>
      <c r="I26" s="1945"/>
      <c r="J26" s="2017" t="s">
        <v>798</v>
      </c>
      <c r="K26" s="1945">
        <v>93151510</v>
      </c>
      <c r="L26" s="2022" t="s">
        <v>667</v>
      </c>
      <c r="M26" s="2004" t="s">
        <v>57</v>
      </c>
      <c r="N26" s="2004" t="s">
        <v>768</v>
      </c>
      <c r="O26" s="2004"/>
      <c r="P26" s="2004" t="s">
        <v>75</v>
      </c>
      <c r="Q26" s="2011">
        <v>893013000</v>
      </c>
      <c r="R26" s="2011">
        <f>+Q26</f>
        <v>893013000</v>
      </c>
      <c r="S26" s="2023" t="s">
        <v>76</v>
      </c>
      <c r="T26" s="2006" t="s">
        <v>77</v>
      </c>
      <c r="U26" s="1005" t="s">
        <v>101</v>
      </c>
      <c r="V26" s="1843"/>
      <c r="W26" s="1843"/>
      <c r="X26" s="1843"/>
      <c r="Y26" s="1843"/>
      <c r="Z26" s="1843"/>
      <c r="AA26" s="1843"/>
      <c r="AB26" s="1843"/>
      <c r="AC26" s="1843"/>
      <c r="AD26" s="1843"/>
      <c r="AE26" s="1843"/>
      <c r="AF26" s="1843"/>
      <c r="AG26" s="1843"/>
      <c r="AH26" s="1843"/>
      <c r="AI26" s="1843"/>
      <c r="AJ26" s="1843"/>
      <c r="AK26" s="1843"/>
      <c r="AL26" s="1843"/>
      <c r="AM26" s="1843"/>
      <c r="AN26" s="1843"/>
      <c r="AO26" s="1843"/>
      <c r="AP26" s="1843"/>
    </row>
    <row r="27" spans="1:43" s="1884" customFormat="1" ht="30" x14ac:dyDescent="0.25">
      <c r="A27" s="1073" t="s">
        <v>69</v>
      </c>
      <c r="B27" s="2078" t="s">
        <v>760</v>
      </c>
      <c r="C27" s="1035" t="s">
        <v>196</v>
      </c>
      <c r="D27" s="2007" t="s">
        <v>72</v>
      </c>
      <c r="E27" s="2007" t="s">
        <v>73</v>
      </c>
      <c r="F27" s="1843"/>
      <c r="G27" s="1843"/>
      <c r="H27" s="1843"/>
      <c r="I27" s="1843"/>
      <c r="J27" s="1014" t="s">
        <v>781</v>
      </c>
      <c r="K27" s="1014">
        <v>43232804</v>
      </c>
      <c r="L27" s="1843" t="s">
        <v>761</v>
      </c>
      <c r="M27" s="1843" t="s">
        <v>59</v>
      </c>
      <c r="N27" s="1843" t="s">
        <v>106</v>
      </c>
      <c r="O27" s="1843" t="s">
        <v>762</v>
      </c>
      <c r="P27" s="1843" t="s">
        <v>75</v>
      </c>
      <c r="Q27" s="2079">
        <v>120000000</v>
      </c>
      <c r="R27" s="1843"/>
      <c r="S27" s="1843"/>
      <c r="T27" s="1843"/>
      <c r="U27" s="1843"/>
      <c r="V27" s="1843"/>
      <c r="W27" s="1843"/>
      <c r="X27" s="1843"/>
      <c r="Y27" s="1843"/>
      <c r="Z27" s="1843"/>
      <c r="AA27" s="1843"/>
      <c r="AB27" s="1843"/>
      <c r="AC27" s="1843"/>
      <c r="AD27" s="1843"/>
      <c r="AE27" s="1843"/>
      <c r="AF27" s="1843"/>
      <c r="AG27" s="1843"/>
      <c r="AH27" s="1843"/>
      <c r="AI27" s="1843"/>
      <c r="AJ27" s="1843"/>
      <c r="AK27" s="1843"/>
      <c r="AL27" s="1843"/>
      <c r="AM27" s="1843"/>
      <c r="AN27" s="1843"/>
      <c r="AO27" s="1843"/>
      <c r="AP27" s="1843"/>
    </row>
    <row r="28" spans="1:43" x14ac:dyDescent="0.25">
      <c r="K28" s="1087"/>
    </row>
  </sheetData>
  <protectedRanges>
    <protectedRange sqref="L4" name="Rango1"/>
    <protectedRange sqref="L7" name="Rango1_1"/>
  </protectedRanges>
  <customSheetViews>
    <customSheetView guid="{B8F9BE5B-3007-463E-9E6E-C1CC1E78165A}" scale="85" topLeftCell="J15">
      <selection activeCell="Q27" sqref="Q27"/>
      <pageMargins left="0.7" right="0.7" top="0.75" bottom="0.75" header="0.3" footer="0.3"/>
    </customSheetView>
    <customSheetView guid="{D6CC93E9-9A1F-46FE-B458-E0E71B3CE42C}" scale="85" topLeftCell="A10">
      <selection activeCell="B25" sqref="B25"/>
      <pageMargins left="0.7" right="0.7" top="0.75" bottom="0.75" header="0.3" footer="0.3"/>
      <pageSetup paperSize="9" orientation="portrait" horizontalDpi="0" verticalDpi="0" r:id="rId1"/>
    </customSheetView>
    <customSheetView guid="{D85F31E8-8D83-46EC-BB2C-CE8853DEDE13}" scale="85" topLeftCell="L16">
      <selection activeCell="Q18" sqref="Q18"/>
      <pageMargins left="0.7" right="0.7" top="0.75" bottom="0.75" header="0.3" footer="0.3"/>
      <pageSetup paperSize="9" orientation="portrait" horizontalDpi="0" verticalDpi="0" r:id="rId2"/>
    </customSheetView>
    <customSheetView guid="{939BE623-824E-4EBF-A602-61284C189616}" scale="85" topLeftCell="Q13">
      <selection activeCell="R17" sqref="R17"/>
      <pageMargins left="0.7" right="0.7" top="0.75" bottom="0.75" header="0.3" footer="0.3"/>
    </customSheetView>
    <customSheetView guid="{788FE536-5BB5-4F77-AE4D-5E43E69F0D06}" scale="91" topLeftCell="A21">
      <selection activeCell="A26" sqref="A26"/>
      <pageMargins left="0.7" right="0.7" top="0.75" bottom="0.75" header="0.3" footer="0.3"/>
      <pageSetup paperSize="9" orientation="portrait" horizontalDpi="0" verticalDpi="0" r:id="rId3"/>
    </customSheetView>
    <customSheetView guid="{B92FD98C-19B7-4302-A1BD-6749C5FD423E}" scale="85" topLeftCell="A18">
      <selection activeCell="A26" sqref="A26"/>
      <pageMargins left="0.7" right="0.7" top="0.75" bottom="0.75" header="0.3" footer="0.3"/>
    </customSheetView>
  </customSheetView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
  <sheetViews>
    <sheetView topLeftCell="L1" workbookViewId="0">
      <selection activeCell="P6" sqref="P6"/>
    </sheetView>
  </sheetViews>
  <sheetFormatPr baseColWidth="10" defaultRowHeight="15" x14ac:dyDescent="0.25"/>
  <cols>
    <col min="1" max="1" width="31.85546875" customWidth="1"/>
    <col min="2" max="2" width="15.7109375" customWidth="1"/>
    <col min="3" max="3" width="22.140625" customWidth="1"/>
    <col min="4" max="4" width="23.42578125" customWidth="1"/>
    <col min="5" max="5" width="14.7109375" customWidth="1"/>
    <col min="6" max="6" width="17.42578125" customWidth="1"/>
    <col min="7" max="7" width="17.7109375" customWidth="1"/>
    <col min="8" max="8" width="17.42578125" customWidth="1"/>
    <col min="9" max="9" width="17.28515625" customWidth="1"/>
    <col min="10" max="10" width="26.85546875" customWidth="1"/>
    <col min="11" max="11" width="21.28515625" customWidth="1"/>
    <col min="12" max="12" width="40.28515625" customWidth="1"/>
    <col min="13" max="13" width="18.7109375" customWidth="1"/>
    <col min="14" max="14" width="18.28515625" customWidth="1"/>
    <col min="15" max="15" width="25.85546875" customWidth="1"/>
    <col min="16" max="16" width="18.7109375" customWidth="1"/>
    <col min="17" max="17" width="24.42578125" customWidth="1"/>
    <col min="18" max="18" width="21.5703125" customWidth="1"/>
    <col min="19" max="19" width="16.7109375" customWidth="1"/>
    <col min="20" max="20" width="17.140625" customWidth="1"/>
    <col min="21" max="21" width="24.85546875" customWidth="1"/>
    <col min="22" max="22" width="15.7109375" customWidth="1"/>
    <col min="23" max="23" width="14.5703125" customWidth="1"/>
    <col min="24" max="24" width="15.140625" customWidth="1"/>
    <col min="25" max="25" width="16.7109375" customWidth="1"/>
    <col min="26" max="26" width="14.85546875" customWidth="1"/>
    <col min="27" max="27" width="15.42578125" customWidth="1"/>
    <col min="28" max="28" width="20.140625" customWidth="1"/>
    <col min="29" max="29" width="16.140625" customWidth="1"/>
    <col min="30" max="30" width="15.140625" customWidth="1"/>
    <col min="31" max="31" width="15.5703125" customWidth="1"/>
    <col min="32" max="32" width="15.7109375" customWidth="1"/>
    <col min="33" max="33" width="16" customWidth="1"/>
    <col min="34" max="34" width="15" customWidth="1"/>
    <col min="35" max="35" width="14.140625" customWidth="1"/>
    <col min="36" max="36" width="15.5703125" customWidth="1"/>
    <col min="37" max="37" width="17.85546875" customWidth="1"/>
    <col min="38" max="38" width="16.42578125" customWidth="1"/>
    <col min="39" max="39" width="14.140625" customWidth="1"/>
    <col min="40" max="40" width="19.7109375" customWidth="1"/>
  </cols>
  <sheetData>
    <row r="1" spans="1:40" ht="38.25" x14ac:dyDescent="0.25">
      <c r="A1" s="25" t="s">
        <v>29</v>
      </c>
      <c r="B1" s="25" t="s">
        <v>30</v>
      </c>
      <c r="C1" s="26" t="s">
        <v>31</v>
      </c>
      <c r="D1" s="26" t="s">
        <v>32</v>
      </c>
      <c r="E1" s="25" t="s">
        <v>33</v>
      </c>
      <c r="F1" s="26" t="s">
        <v>34</v>
      </c>
      <c r="G1" s="26" t="s">
        <v>35</v>
      </c>
      <c r="H1" s="25" t="s">
        <v>36</v>
      </c>
      <c r="I1" s="25" t="s">
        <v>37</v>
      </c>
      <c r="J1" s="26" t="s">
        <v>38</v>
      </c>
      <c r="K1" s="27" t="s">
        <v>39</v>
      </c>
      <c r="L1" s="896" t="s">
        <v>40</v>
      </c>
      <c r="M1" s="27" t="s">
        <v>41</v>
      </c>
      <c r="N1" s="27" t="s">
        <v>42</v>
      </c>
      <c r="O1" s="27" t="s">
        <v>43</v>
      </c>
      <c r="P1" s="27" t="s">
        <v>44</v>
      </c>
      <c r="Q1" s="27" t="s">
        <v>45</v>
      </c>
      <c r="R1" s="28" t="s">
        <v>46</v>
      </c>
      <c r="S1" s="27" t="s">
        <v>47</v>
      </c>
      <c r="T1" s="27" t="s">
        <v>48</v>
      </c>
      <c r="U1" s="1107" t="s">
        <v>49</v>
      </c>
      <c r="V1" s="27" t="s">
        <v>50</v>
      </c>
      <c r="W1" s="1067" t="s">
        <v>51</v>
      </c>
      <c r="X1" s="1075" t="s">
        <v>52</v>
      </c>
      <c r="Y1" s="1070" t="s">
        <v>53</v>
      </c>
      <c r="Z1" s="30" t="s">
        <v>54</v>
      </c>
      <c r="AA1" s="30" t="s">
        <v>55</v>
      </c>
      <c r="AB1" s="1012" t="s">
        <v>56</v>
      </c>
      <c r="AC1" s="1066" t="s">
        <v>57</v>
      </c>
      <c r="AD1" s="1066" t="s">
        <v>58</v>
      </c>
      <c r="AE1" s="1066" t="s">
        <v>59</v>
      </c>
      <c r="AF1" s="1066" t="s">
        <v>60</v>
      </c>
      <c r="AG1" s="1066" t="s">
        <v>61</v>
      </c>
      <c r="AH1" s="1066" t="s">
        <v>62</v>
      </c>
      <c r="AI1" s="1066" t="s">
        <v>63</v>
      </c>
      <c r="AJ1" s="1066" t="s">
        <v>64</v>
      </c>
      <c r="AK1" s="1066" t="s">
        <v>65</v>
      </c>
      <c r="AL1" s="1066" t="s">
        <v>66</v>
      </c>
      <c r="AM1" s="1066" t="s">
        <v>67</v>
      </c>
      <c r="AN1" s="1066" t="s">
        <v>68</v>
      </c>
    </row>
    <row r="2" spans="1:40" s="991" customFormat="1" ht="105" customHeight="1" x14ac:dyDescent="0.25">
      <c r="A2" s="260" t="s">
        <v>69</v>
      </c>
      <c r="B2" s="67" t="s">
        <v>159</v>
      </c>
      <c r="C2" s="67" t="s">
        <v>160</v>
      </c>
      <c r="D2" s="367" t="s">
        <v>72</v>
      </c>
      <c r="E2" s="254" t="s">
        <v>73</v>
      </c>
      <c r="F2" s="68"/>
      <c r="G2" s="68"/>
      <c r="H2" s="68"/>
      <c r="I2" s="260"/>
      <c r="J2" s="48" t="s">
        <v>189</v>
      </c>
      <c r="K2" s="48" t="s">
        <v>190</v>
      </c>
      <c r="L2" s="341" t="s">
        <v>191</v>
      </c>
      <c r="M2" s="173" t="s">
        <v>60</v>
      </c>
      <c r="N2" s="40" t="s">
        <v>790</v>
      </c>
      <c r="O2" s="49" t="s">
        <v>173</v>
      </c>
      <c r="P2" s="49" t="s">
        <v>75</v>
      </c>
      <c r="Q2" s="156">
        <v>50000000</v>
      </c>
      <c r="R2" s="156"/>
      <c r="S2" s="49" t="s">
        <v>76</v>
      </c>
      <c r="T2" s="49" t="s">
        <v>77</v>
      </c>
      <c r="U2" s="1014" t="s">
        <v>79</v>
      </c>
      <c r="V2" s="1905"/>
      <c r="W2" s="1033"/>
      <c r="X2" s="1060"/>
      <c r="Y2" s="2083"/>
      <c r="Z2" s="77"/>
      <c r="AA2" s="447"/>
      <c r="AB2" s="2084"/>
      <c r="AC2" s="294"/>
      <c r="AD2" s="294"/>
      <c r="AE2" s="294"/>
      <c r="AF2" s="294"/>
      <c r="AG2" s="294"/>
      <c r="AH2" s="294"/>
      <c r="AI2" s="294"/>
      <c r="AJ2" s="294"/>
      <c r="AK2" s="294"/>
      <c r="AL2" s="294"/>
      <c r="AM2" s="294"/>
      <c r="AN2" s="1031"/>
    </row>
    <row r="3" spans="1:40" s="991" customFormat="1" ht="97.5" customHeight="1" x14ac:dyDescent="0.25">
      <c r="A3" s="260" t="s">
        <v>69</v>
      </c>
      <c r="B3" s="2085" t="s">
        <v>97</v>
      </c>
      <c r="C3" s="1084" t="s">
        <v>98</v>
      </c>
      <c r="D3" s="1084" t="s">
        <v>72</v>
      </c>
      <c r="E3" s="2086" t="s">
        <v>73</v>
      </c>
      <c r="F3" s="2004"/>
      <c r="G3" s="2004"/>
      <c r="H3" s="2004"/>
      <c r="I3" s="1945"/>
      <c r="J3" s="2087" t="s">
        <v>715</v>
      </c>
      <c r="K3" s="2087" t="s">
        <v>714</v>
      </c>
      <c r="L3" s="48" t="s">
        <v>716</v>
      </c>
      <c r="M3" s="155" t="s">
        <v>64</v>
      </c>
      <c r="N3" s="49" t="s">
        <v>106</v>
      </c>
      <c r="O3" s="49" t="s">
        <v>115</v>
      </c>
      <c r="P3" s="49" t="s">
        <v>75</v>
      </c>
      <c r="Q3" s="1885">
        <v>65822209</v>
      </c>
      <c r="R3" s="50"/>
      <c r="S3" s="49" t="s">
        <v>76</v>
      </c>
      <c r="T3" s="49" t="s">
        <v>77</v>
      </c>
      <c r="U3" s="40" t="s">
        <v>79</v>
      </c>
      <c r="V3" s="2088"/>
      <c r="W3" s="927"/>
      <c r="X3" s="1033"/>
      <c r="Y3" s="1919"/>
      <c r="Z3" s="49"/>
      <c r="AA3" s="49"/>
      <c r="AB3" s="66"/>
      <c r="AC3" s="1920"/>
      <c r="AD3" s="162"/>
      <c r="AF3" s="2089"/>
      <c r="AG3" s="2060"/>
      <c r="AH3" s="162"/>
      <c r="AI3" s="162"/>
      <c r="AJ3" s="162"/>
      <c r="AK3" s="162"/>
      <c r="AL3" s="162">
        <v>61516084</v>
      </c>
      <c r="AM3" s="1032"/>
      <c r="AN3" s="1032"/>
    </row>
    <row r="4" spans="1:40" s="991" customFormat="1" ht="45" x14ac:dyDescent="0.25">
      <c r="A4" s="260" t="s">
        <v>69</v>
      </c>
      <c r="B4" s="2090" t="s">
        <v>234</v>
      </c>
      <c r="C4" s="1035" t="s">
        <v>235</v>
      </c>
      <c r="D4" s="1035" t="s">
        <v>72</v>
      </c>
      <c r="E4" s="2091" t="s">
        <v>73</v>
      </c>
      <c r="F4" s="2004"/>
      <c r="G4" s="2004"/>
      <c r="H4" s="2004"/>
      <c r="I4" s="1945"/>
      <c r="J4" s="69" t="s">
        <v>236</v>
      </c>
      <c r="K4" s="69">
        <v>55101504</v>
      </c>
      <c r="L4" s="69" t="s">
        <v>237</v>
      </c>
      <c r="M4" s="529" t="s">
        <v>791</v>
      </c>
      <c r="N4" s="69" t="s">
        <v>131</v>
      </c>
      <c r="O4" s="69" t="s">
        <v>74</v>
      </c>
      <c r="P4" s="69" t="s">
        <v>792</v>
      </c>
      <c r="Q4" s="2092">
        <v>2600000</v>
      </c>
      <c r="R4" s="2092"/>
      <c r="S4" s="69" t="s">
        <v>76</v>
      </c>
      <c r="T4" s="69" t="s">
        <v>77</v>
      </c>
      <c r="U4" s="40" t="s">
        <v>79</v>
      </c>
      <c r="V4" s="1005">
        <v>70000094087</v>
      </c>
      <c r="W4" s="2093"/>
      <c r="X4" s="1900"/>
      <c r="Y4" s="2094"/>
      <c r="Z4" s="2044"/>
      <c r="AA4" s="2095"/>
      <c r="AB4" s="2096"/>
      <c r="AC4" s="72"/>
      <c r="AD4" s="80"/>
      <c r="AE4" s="80"/>
      <c r="AF4" s="80"/>
      <c r="AG4" s="80"/>
      <c r="AH4" s="80"/>
      <c r="AI4" s="80"/>
      <c r="AJ4" s="80"/>
      <c r="AK4" s="447"/>
      <c r="AL4" s="80"/>
      <c r="AM4" s="80"/>
      <c r="AN4" s="80">
        <v>2500000</v>
      </c>
    </row>
    <row r="5" spans="1:40" s="991" customFormat="1" ht="76.5" x14ac:dyDescent="0.25">
      <c r="A5" s="1945" t="s">
        <v>69</v>
      </c>
      <c r="B5" s="2020" t="s">
        <v>234</v>
      </c>
      <c r="C5" s="2020" t="s">
        <v>235</v>
      </c>
      <c r="D5" s="2020" t="s">
        <v>72</v>
      </c>
      <c r="E5" s="2020" t="s">
        <v>73</v>
      </c>
      <c r="F5" s="2004"/>
      <c r="G5" s="2004"/>
      <c r="H5" s="2004"/>
      <c r="I5" s="1945"/>
      <c r="J5" s="2006" t="s">
        <v>587</v>
      </c>
      <c r="K5" s="2105">
        <v>82101508</v>
      </c>
      <c r="L5" s="2106" t="s">
        <v>736</v>
      </c>
      <c r="M5" s="775" t="s">
        <v>65</v>
      </c>
      <c r="N5" s="994" t="s">
        <v>106</v>
      </c>
      <c r="O5" s="994" t="s">
        <v>74</v>
      </c>
      <c r="P5" s="69" t="s">
        <v>75</v>
      </c>
      <c r="Q5" s="778">
        <v>8000000</v>
      </c>
      <c r="R5" s="778"/>
      <c r="S5" s="69" t="s">
        <v>76</v>
      </c>
      <c r="T5" s="69" t="s">
        <v>77</v>
      </c>
      <c r="U5" s="40" t="s">
        <v>79</v>
      </c>
      <c r="V5" s="2100">
        <v>7000093484</v>
      </c>
      <c r="W5" s="2107"/>
      <c r="X5" s="1900"/>
      <c r="Y5" s="2101"/>
      <c r="Z5" s="2102"/>
      <c r="AA5" s="1005"/>
      <c r="AB5" s="1005"/>
      <c r="AC5" s="1031"/>
      <c r="AD5" s="1031"/>
      <c r="AE5" s="1031"/>
      <c r="AF5" s="1031"/>
      <c r="AG5" s="1031"/>
      <c r="AH5" s="1031"/>
      <c r="AI5" s="294"/>
      <c r="AJ5" s="294">
        <v>8000000</v>
      </c>
      <c r="AK5" s="294"/>
      <c r="AL5" s="294"/>
      <c r="AM5" s="294"/>
      <c r="AN5" s="2104"/>
    </row>
    <row r="6" spans="1:40" s="991" customFormat="1" ht="45" x14ac:dyDescent="0.25">
      <c r="A6" s="1073" t="s">
        <v>284</v>
      </c>
      <c r="B6" s="1871" t="s">
        <v>786</v>
      </c>
      <c r="C6" s="1035"/>
      <c r="D6" s="1035"/>
      <c r="E6" s="1035"/>
      <c r="F6" s="1832"/>
      <c r="G6" s="1832"/>
      <c r="H6" s="1832"/>
      <c r="I6" s="1073"/>
      <c r="J6" s="1005"/>
      <c r="K6" s="2000"/>
      <c r="L6" s="2099" t="s">
        <v>793</v>
      </c>
      <c r="M6" s="1011" t="s">
        <v>61</v>
      </c>
      <c r="N6" s="1005" t="s">
        <v>765</v>
      </c>
      <c r="O6" s="1005" t="s">
        <v>794</v>
      </c>
      <c r="P6" s="1005" t="s">
        <v>788</v>
      </c>
      <c r="Q6" s="1885">
        <v>250000000</v>
      </c>
      <c r="R6" s="1885"/>
      <c r="S6" s="1005"/>
      <c r="T6" s="1005"/>
      <c r="U6" s="40" t="s">
        <v>79</v>
      </c>
      <c r="V6" s="2100"/>
      <c r="W6" s="2100"/>
      <c r="X6" s="1900"/>
      <c r="Y6" s="2101"/>
      <c r="Z6" s="2102"/>
      <c r="AA6" s="1005"/>
      <c r="AB6" s="2108"/>
      <c r="AC6" s="2109"/>
      <c r="AD6" s="2109"/>
      <c r="AE6" s="2109"/>
      <c r="AF6" s="350"/>
      <c r="AG6" s="350"/>
      <c r="AH6" s="350"/>
      <c r="AI6" s="350"/>
      <c r="AJ6" s="350"/>
      <c r="AK6" s="350"/>
      <c r="AL6" s="350"/>
      <c r="AM6" s="350"/>
      <c r="AN6" s="2110"/>
    </row>
    <row r="7" spans="1:40" s="991" customFormat="1" ht="38.25" customHeight="1" x14ac:dyDescent="0.25">
      <c r="A7" s="1073" t="s">
        <v>284</v>
      </c>
      <c r="B7" s="1871" t="s">
        <v>797</v>
      </c>
      <c r="C7" s="1035"/>
      <c r="D7" s="1035"/>
      <c r="E7" s="1035"/>
      <c r="F7" s="1832"/>
      <c r="G7" s="1832"/>
      <c r="H7" s="1832"/>
      <c r="I7" s="1073"/>
      <c r="J7" s="1005"/>
      <c r="K7" s="2000"/>
      <c r="L7" s="2099" t="s">
        <v>795</v>
      </c>
      <c r="M7" s="1011" t="s">
        <v>61</v>
      </c>
      <c r="N7" s="1005" t="s">
        <v>796</v>
      </c>
      <c r="O7" s="1005" t="s">
        <v>794</v>
      </c>
      <c r="P7" s="1005" t="s">
        <v>788</v>
      </c>
      <c r="Q7" s="1885">
        <v>300000000</v>
      </c>
      <c r="R7" s="1885"/>
      <c r="S7" s="1005"/>
      <c r="T7" s="1005"/>
      <c r="U7" s="1014"/>
      <c r="V7" s="2100"/>
      <c r="W7" s="2100"/>
      <c r="X7" s="1900"/>
      <c r="Y7" s="2101"/>
      <c r="Z7" s="2102"/>
      <c r="AA7" s="1005"/>
      <c r="AB7" s="2094"/>
      <c r="AC7" s="1031"/>
      <c r="AD7" s="350"/>
      <c r="AE7" s="350"/>
      <c r="AF7" s="350"/>
      <c r="AG7" s="350"/>
      <c r="AH7" s="350"/>
      <c r="AI7" s="350"/>
      <c r="AJ7" s="350"/>
      <c r="AK7" s="350"/>
      <c r="AL7" s="350"/>
      <c r="AM7" s="350"/>
      <c r="AN7" s="2110"/>
    </row>
  </sheetData>
  <customSheetViews>
    <customSheetView guid="{B8F9BE5B-3007-463E-9E6E-C1CC1E78165A}" topLeftCell="L1">
      <selection activeCell="P6" sqref="P6"/>
      <pageMargins left="0.7" right="0.7" top="0.75" bottom="0.75" header="0.3" footer="0.3"/>
    </customSheetView>
    <customSheetView guid="{D6CC93E9-9A1F-46FE-B458-E0E71B3CE42C}">
      <selection activeCell="A7" sqref="A7"/>
      <pageMargins left="0.7" right="0.7" top="0.75" bottom="0.75" header="0.3" footer="0.3"/>
    </customSheetView>
    <customSheetView guid="{D85F31E8-8D83-46EC-BB2C-CE8853DEDE13}" topLeftCell="E1">
      <selection activeCell="J2" sqref="J2:AN2"/>
      <pageMargins left="0.7" right="0.7" top="0.75" bottom="0.75" header="0.3" footer="0.3"/>
    </customSheetView>
    <customSheetView guid="{939BE623-824E-4EBF-A602-61284C189616}" topLeftCell="H1">
      <selection activeCell="H2" sqref="H2"/>
      <pageMargins left="0.7" right="0.7" top="0.75" bottom="0.75" header="0.3" footer="0.3"/>
    </customSheetView>
    <customSheetView guid="{788FE536-5BB5-4F77-AE4D-5E43E69F0D06}" topLeftCell="E3">
      <selection activeCell="J3" sqref="J3"/>
      <pageMargins left="0.7" right="0.7" top="0.75" bottom="0.75" header="0.3" footer="0.3"/>
    </customSheetView>
    <customSheetView guid="{B92FD98C-19B7-4302-A1BD-6749C5FD423E}">
      <selection activeCell="A2" sqref="A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B8F9BE5B-3007-463E-9E6E-C1CC1E78165A}" state="hidden">
      <pageMargins left="0.7" right="0.7" top="0.75" bottom="0.75" header="0.3" footer="0.3"/>
    </customSheetView>
    <customSheetView guid="{D6CC93E9-9A1F-46FE-B458-E0E71B3CE42C}" state="hidden">
      <pageMargins left="0.7" right="0.7" top="0.75" bottom="0.75" header="0.3" footer="0.3"/>
    </customSheetView>
    <customSheetView guid="{D85F31E8-8D83-46EC-BB2C-CE8853DEDE13}" state="hidden">
      <pageMargins left="0.7" right="0.7" top="0.75" bottom="0.75" header="0.3" footer="0.3"/>
    </customSheetView>
    <customSheetView guid="{788FE536-5BB5-4F77-AE4D-5E43E69F0D06}" state="hidden">
      <pageMargins left="0.7" right="0.7" top="0.75" bottom="0.75" header="0.3" footer="0.3"/>
    </customSheetView>
    <customSheetView guid="{B92FD98C-19B7-4302-A1BD-6749C5FD423E}" state="hidden">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B8F9BE5B-3007-463E-9E6E-C1CC1E78165A}" state="hidden">
      <pageMargins left="0.7" right="0.7" top="0.75" bottom="0.75" header="0.3" footer="0.3"/>
    </customSheetView>
    <customSheetView guid="{D6CC93E9-9A1F-46FE-B458-E0E71B3CE42C}" state="hidden">
      <pageMargins left="0.7" right="0.7" top="0.75" bottom="0.75" header="0.3" footer="0.3"/>
    </customSheetView>
    <customSheetView guid="{D85F31E8-8D83-46EC-BB2C-CE8853DEDE13}" state="hidden">
      <pageMargins left="0.7" right="0.7" top="0.75" bottom="0.75" header="0.3" footer="0.3"/>
    </customSheetView>
    <customSheetView guid="{788FE536-5BB5-4F77-AE4D-5E43E69F0D06}" state="hidden">
      <pageMargins left="0.7" right="0.7" top="0.75" bottom="0.75" header="0.3" footer="0.3"/>
    </customSheetView>
    <customSheetView guid="{B92FD98C-19B7-4302-A1BD-6749C5FD423E}"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B8F9BE5B-3007-463E-9E6E-C1CC1E78165A}" state="hidden">
      <pageMargins left="0.7" right="0.7" top="0.75" bottom="0.75" header="0.3" footer="0.3"/>
    </customSheetView>
    <customSheetView guid="{D6CC93E9-9A1F-46FE-B458-E0E71B3CE42C}" state="hidden">
      <pageMargins left="0.7" right="0.7" top="0.75" bottom="0.75" header="0.3" footer="0.3"/>
    </customSheetView>
    <customSheetView guid="{D85F31E8-8D83-46EC-BB2C-CE8853DEDE13}" state="hidden">
      <pageMargins left="0.7" right="0.7" top="0.75" bottom="0.75" header="0.3" footer="0.3"/>
    </customSheetView>
    <customSheetView guid="{788FE536-5BB5-4F77-AE4D-5E43E69F0D06}" state="hidden">
      <pageMargins left="0.7" right="0.7" top="0.75" bottom="0.75" header="0.3" footer="0.3"/>
    </customSheetView>
    <customSheetView guid="{B92FD98C-19B7-4302-A1BD-6749C5FD423E}"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B8F9BE5B-3007-463E-9E6E-C1CC1E78165A}" state="hidden">
      <pageMargins left="0.7" right="0.7" top="0.75" bottom="0.75" header="0.3" footer="0.3"/>
    </customSheetView>
    <customSheetView guid="{D6CC93E9-9A1F-46FE-B458-E0E71B3CE42C}" state="hidden">
      <pageMargins left="0.7" right="0.7" top="0.75" bottom="0.75" header="0.3" footer="0.3"/>
    </customSheetView>
    <customSheetView guid="{D85F31E8-8D83-46EC-BB2C-CE8853DEDE13}" state="hidden">
      <pageMargins left="0.7" right="0.7" top="0.75" bottom="0.75" header="0.3" footer="0.3"/>
    </customSheetView>
    <customSheetView guid="{788FE536-5BB5-4F77-AE4D-5E43E69F0D06}" state="hidden">
      <pageMargins left="0.7" right="0.7" top="0.75" bottom="0.75" header="0.3" footer="0.3"/>
    </customSheetView>
    <customSheetView guid="{B92FD98C-19B7-4302-A1BD-6749C5FD423E}" state="hidden">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B8F9BE5B-3007-463E-9E6E-C1CC1E78165A}" state="hidden">
      <pageMargins left="0.7" right="0.7" top="0.75" bottom="0.75" header="0.3" footer="0.3"/>
    </customSheetView>
    <customSheetView guid="{D6CC93E9-9A1F-46FE-B458-E0E71B3CE42C}" state="hidden">
      <pageMargins left="0.7" right="0.7" top="0.75" bottom="0.75" header="0.3" footer="0.3"/>
    </customSheetView>
    <customSheetView guid="{D85F31E8-8D83-46EC-BB2C-CE8853DEDE13}" state="hidden">
      <pageMargins left="0.7" right="0.7" top="0.75" bottom="0.75" header="0.3" footer="0.3"/>
    </customSheetView>
    <customSheetView guid="{788FE536-5BB5-4F77-AE4D-5E43E69F0D06}" state="hidden">
      <pageMargins left="0.7" right="0.7" top="0.75" bottom="0.75" header="0.3" footer="0.3"/>
    </customSheetView>
    <customSheetView guid="{B92FD98C-19B7-4302-A1BD-6749C5FD423E}" state="hidden">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B8F9BE5B-3007-463E-9E6E-C1CC1E78165A}" state="hidden">
      <pageMargins left="0.7" right="0.7" top="0.75" bottom="0.75" header="0.3" footer="0.3"/>
    </customSheetView>
    <customSheetView guid="{D6CC93E9-9A1F-46FE-B458-E0E71B3CE42C}" state="hidden">
      <pageMargins left="0.7" right="0.7" top="0.75" bottom="0.75" header="0.3" footer="0.3"/>
    </customSheetView>
    <customSheetView guid="{D85F31E8-8D83-46EC-BB2C-CE8853DEDE13}" state="hidden">
      <pageMargins left="0.7" right="0.7" top="0.75" bottom="0.75" header="0.3" footer="0.3"/>
    </customSheetView>
    <customSheetView guid="{788FE536-5BB5-4F77-AE4D-5E43E69F0D06}" state="hidden">
      <pageMargins left="0.7" right="0.7" top="0.75" bottom="0.75" header="0.3" footer="0.3"/>
    </customSheetView>
    <customSheetView guid="{B92FD98C-19B7-4302-A1BD-6749C5FD423E}" state="hidden">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5"/>
  <sheetViews>
    <sheetView zoomScale="80" zoomScaleNormal="80" workbookViewId="0">
      <selection activeCell="A45" sqref="A45:AN46"/>
    </sheetView>
  </sheetViews>
  <sheetFormatPr baseColWidth="10" defaultRowHeight="15" x14ac:dyDescent="0.25"/>
  <cols>
    <col min="1" max="1" width="25" customWidth="1"/>
    <col min="2" max="2" width="18.5703125" customWidth="1"/>
    <col min="12" max="12" width="46.42578125" customWidth="1"/>
    <col min="17" max="17" width="19.85546875" customWidth="1"/>
    <col min="18" max="18" width="16.85546875" customWidth="1"/>
  </cols>
  <sheetData>
    <row r="1" spans="1:44" ht="63.75" x14ac:dyDescent="0.25">
      <c r="A1" s="26" t="s">
        <v>29</v>
      </c>
      <c r="B1" s="26" t="s">
        <v>30</v>
      </c>
      <c r="C1" s="26" t="s">
        <v>31</v>
      </c>
      <c r="D1" s="26" t="s">
        <v>32</v>
      </c>
      <c r="E1" s="26" t="s">
        <v>33</v>
      </c>
      <c r="F1" s="26" t="s">
        <v>34</v>
      </c>
      <c r="G1" s="26" t="s">
        <v>35</v>
      </c>
      <c r="H1" s="26" t="s">
        <v>36</v>
      </c>
      <c r="I1" s="26" t="s">
        <v>37</v>
      </c>
      <c r="J1" s="26" t="s">
        <v>38</v>
      </c>
      <c r="K1" s="27" t="s">
        <v>39</v>
      </c>
      <c r="L1" s="896" t="s">
        <v>40</v>
      </c>
      <c r="M1" s="27" t="s">
        <v>41</v>
      </c>
      <c r="N1" s="27" t="s">
        <v>42</v>
      </c>
      <c r="O1" s="27" t="s">
        <v>43</v>
      </c>
      <c r="P1" s="27" t="s">
        <v>44</v>
      </c>
      <c r="Q1" s="1107" t="s">
        <v>45</v>
      </c>
      <c r="R1" s="28" t="s">
        <v>46</v>
      </c>
      <c r="S1" s="27" t="s">
        <v>47</v>
      </c>
      <c r="T1" s="27" t="s">
        <v>48</v>
      </c>
      <c r="U1" s="1107" t="s">
        <v>49</v>
      </c>
      <c r="V1" s="27" t="s">
        <v>50</v>
      </c>
      <c r="W1" s="1067" t="s">
        <v>51</v>
      </c>
      <c r="X1" s="1075" t="s">
        <v>52</v>
      </c>
      <c r="Y1" s="1070" t="s">
        <v>53</v>
      </c>
      <c r="Z1" s="30" t="s">
        <v>54</v>
      </c>
      <c r="AA1" s="30" t="s">
        <v>55</v>
      </c>
      <c r="AB1" s="1012" t="s">
        <v>56</v>
      </c>
      <c r="AC1" s="1066" t="s">
        <v>57</v>
      </c>
      <c r="AD1" s="1066" t="s">
        <v>58</v>
      </c>
      <c r="AE1" s="1066" t="s">
        <v>59</v>
      </c>
      <c r="AF1" s="1066" t="s">
        <v>60</v>
      </c>
      <c r="AG1" s="1066" t="s">
        <v>61</v>
      </c>
      <c r="AH1" s="1066" t="s">
        <v>62</v>
      </c>
      <c r="AI1" s="1066" t="s">
        <v>63</v>
      </c>
      <c r="AJ1" s="1066" t="s">
        <v>64</v>
      </c>
      <c r="AK1" s="1066" t="s">
        <v>65</v>
      </c>
      <c r="AL1" s="1066" t="s">
        <v>66</v>
      </c>
      <c r="AM1" s="1066" t="s">
        <v>67</v>
      </c>
      <c r="AN1" s="1066" t="s">
        <v>68</v>
      </c>
      <c r="AO1" s="1147" t="s">
        <v>784</v>
      </c>
      <c r="AP1" s="1147" t="s">
        <v>767</v>
      </c>
    </row>
    <row r="2" spans="1:44" ht="90" x14ac:dyDescent="0.25">
      <c r="A2" s="1364" t="s">
        <v>69</v>
      </c>
      <c r="B2" s="1558" t="s">
        <v>70</v>
      </c>
      <c r="C2" s="1084" t="s">
        <v>71</v>
      </c>
      <c r="D2" s="1084" t="s">
        <v>72</v>
      </c>
      <c r="E2" s="1084" t="s">
        <v>73</v>
      </c>
      <c r="F2" s="1020"/>
      <c r="G2" s="1020"/>
      <c r="H2" s="1020"/>
      <c r="I2" s="1113"/>
      <c r="J2" s="1018" t="s">
        <v>732</v>
      </c>
      <c r="K2" s="1025">
        <v>80111620</v>
      </c>
      <c r="L2" s="1025" t="s">
        <v>707</v>
      </c>
      <c r="M2" s="1065" t="s">
        <v>57</v>
      </c>
      <c r="N2" s="1014" t="s">
        <v>331</v>
      </c>
      <c r="O2" s="1018" t="s">
        <v>74</v>
      </c>
      <c r="P2" s="1018" t="s">
        <v>75</v>
      </c>
      <c r="Q2" s="1059">
        <v>3580000000</v>
      </c>
      <c r="R2" s="1059">
        <v>3580000000</v>
      </c>
      <c r="S2" s="1025" t="s">
        <v>76</v>
      </c>
      <c r="T2" s="1018" t="s">
        <v>77</v>
      </c>
      <c r="U2" s="1014" t="s">
        <v>708</v>
      </c>
      <c r="V2" s="1559"/>
      <c r="W2" s="1559"/>
      <c r="X2" s="1059"/>
      <c r="Y2" s="1559"/>
      <c r="Z2" s="1018"/>
      <c r="AA2" s="1019"/>
      <c r="AB2" s="1560"/>
      <c r="AC2" s="1019">
        <v>298333333</v>
      </c>
      <c r="AD2" s="1019">
        <v>298333333</v>
      </c>
      <c r="AE2" s="1019">
        <v>298333333</v>
      </c>
      <c r="AF2" s="1019">
        <v>298333333</v>
      </c>
      <c r="AG2" s="1019">
        <v>298333333</v>
      </c>
      <c r="AH2" s="1019">
        <v>298333333</v>
      </c>
      <c r="AI2" s="1019">
        <v>298333333</v>
      </c>
      <c r="AJ2" s="1019">
        <v>298333333</v>
      </c>
      <c r="AK2" s="1019">
        <v>298333333</v>
      </c>
      <c r="AL2" s="1019">
        <v>298333333</v>
      </c>
      <c r="AM2" s="1019">
        <v>298333333</v>
      </c>
      <c r="AN2" s="1019">
        <v>298333333</v>
      </c>
      <c r="AO2" s="1144"/>
      <c r="AP2" s="1144"/>
    </row>
    <row r="3" spans="1:44" x14ac:dyDescent="0.25">
      <c r="A3" s="1561"/>
      <c r="B3" s="1562"/>
      <c r="C3" s="1562"/>
      <c r="D3" s="1562"/>
      <c r="E3" s="1562"/>
      <c r="F3" s="1563"/>
      <c r="G3" s="1563"/>
      <c r="H3" s="1563"/>
      <c r="I3" s="1561"/>
      <c r="J3" s="1564"/>
      <c r="K3" s="1565"/>
      <c r="L3" s="1566"/>
      <c r="M3" s="1567"/>
      <c r="N3" s="1568"/>
      <c r="O3" s="1569"/>
      <c r="P3" s="1569"/>
      <c r="Q3" s="1570" t="e">
        <f>2165280000+#REF!</f>
        <v>#REF!</v>
      </c>
      <c r="R3" s="1571" t="e">
        <f>SUM(#REF!)</f>
        <v>#REF!</v>
      </c>
      <c r="S3" s="1572"/>
      <c r="T3" s="1561"/>
      <c r="U3" s="1573"/>
      <c r="V3" s="1574"/>
      <c r="W3" s="1574"/>
      <c r="X3" s="1574"/>
      <c r="Y3" s="1574"/>
      <c r="Z3" s="1575"/>
      <c r="AA3" s="1575"/>
      <c r="AB3" s="1574"/>
      <c r="AC3" s="1576" t="e">
        <f>+SUM(#REF!)</f>
        <v>#REF!</v>
      </c>
      <c r="AD3" s="1390"/>
      <c r="AE3" s="1390"/>
      <c r="AF3" s="1390"/>
      <c r="AG3" s="1390"/>
      <c r="AH3" s="1390"/>
      <c r="AI3" s="1390"/>
      <c r="AJ3" s="1390"/>
      <c r="AK3" s="1390"/>
      <c r="AL3" s="1390"/>
      <c r="AM3" s="1390"/>
      <c r="AN3" s="1390"/>
      <c r="AO3" s="1577"/>
      <c r="AP3" s="1578"/>
    </row>
    <row r="4" spans="1:44" x14ac:dyDescent="0.25">
      <c r="A4" s="1579"/>
      <c r="B4" s="1579"/>
      <c r="C4" s="1580"/>
      <c r="D4" s="1580"/>
      <c r="E4" s="1580"/>
      <c r="F4" s="1581"/>
      <c r="G4" s="1581"/>
      <c r="H4" s="1581"/>
      <c r="I4" s="1579"/>
      <c r="J4" s="1582"/>
      <c r="K4" s="1583"/>
      <c r="L4" s="1584"/>
      <c r="M4" s="1579"/>
      <c r="N4" s="1581"/>
      <c r="O4" s="1585"/>
      <c r="P4" s="1586"/>
      <c r="Q4" s="1586"/>
      <c r="R4" s="1586" t="e">
        <f>+R3+#REF!</f>
        <v>#REF!</v>
      </c>
      <c r="S4" s="1585"/>
      <c r="T4" s="1585"/>
      <c r="U4" s="1587"/>
      <c r="V4" s="1588"/>
      <c r="W4" s="1589"/>
      <c r="X4" s="1589"/>
      <c r="Y4" s="1579"/>
      <c r="Z4" s="1589"/>
      <c r="AA4" s="1589"/>
      <c r="AB4" s="1590"/>
      <c r="AC4" s="1591"/>
      <c r="AD4" s="1425">
        <f t="shared" ref="AD4:AN4" si="0">SUM(AD2:AD3)</f>
        <v>298333333</v>
      </c>
      <c r="AE4" s="1425">
        <f t="shared" si="0"/>
        <v>298333333</v>
      </c>
      <c r="AF4" s="1425">
        <f t="shared" si="0"/>
        <v>298333333</v>
      </c>
      <c r="AG4" s="1425">
        <f t="shared" si="0"/>
        <v>298333333</v>
      </c>
      <c r="AH4" s="1425">
        <f t="shared" si="0"/>
        <v>298333333</v>
      </c>
      <c r="AI4" s="1425">
        <f t="shared" si="0"/>
        <v>298333333</v>
      </c>
      <c r="AJ4" s="1425">
        <f t="shared" si="0"/>
        <v>298333333</v>
      </c>
      <c r="AK4" s="1425">
        <f t="shared" si="0"/>
        <v>298333333</v>
      </c>
      <c r="AL4" s="1425">
        <f t="shared" si="0"/>
        <v>298333333</v>
      </c>
      <c r="AM4" s="1425">
        <f t="shared" si="0"/>
        <v>298333333</v>
      </c>
      <c r="AN4" s="1425">
        <f t="shared" si="0"/>
        <v>298333333</v>
      </c>
      <c r="AO4" s="1583"/>
      <c r="AP4" s="1583"/>
    </row>
    <row r="5" spans="1:44" x14ac:dyDescent="0.25">
      <c r="A5" s="1592"/>
      <c r="B5" s="1592"/>
      <c r="C5" s="1593"/>
      <c r="D5" s="1593"/>
      <c r="E5" s="1593"/>
      <c r="F5" s="1594"/>
      <c r="G5" s="1594"/>
      <c r="H5" s="1594"/>
      <c r="I5" s="1592"/>
      <c r="J5" s="1595"/>
      <c r="K5" s="1596"/>
      <c r="L5" s="1597"/>
      <c r="M5" s="1592"/>
      <c r="N5" s="1594"/>
      <c r="O5" s="1598"/>
      <c r="P5" s="1599"/>
      <c r="Q5" s="1391"/>
      <c r="R5" s="1391"/>
      <c r="S5" s="1391">
        <f t="shared" ref="S5:AM5" si="1">+S4</f>
        <v>0</v>
      </c>
      <c r="T5" s="1391">
        <f t="shared" si="1"/>
        <v>0</v>
      </c>
      <c r="U5" s="1391">
        <f t="shared" si="1"/>
        <v>0</v>
      </c>
      <c r="V5" s="1600"/>
      <c r="W5" s="1600"/>
      <c r="X5" s="1600"/>
      <c r="Y5" s="1601"/>
      <c r="Z5" s="1600"/>
      <c r="AA5" s="1600">
        <f t="shared" si="1"/>
        <v>0</v>
      </c>
      <c r="AB5" s="1602">
        <f t="shared" si="1"/>
        <v>0</v>
      </c>
      <c r="AC5" s="1391">
        <f t="shared" si="1"/>
        <v>0</v>
      </c>
      <c r="AD5" s="1391">
        <f t="shared" si="1"/>
        <v>298333333</v>
      </c>
      <c r="AE5" s="1391">
        <f t="shared" si="1"/>
        <v>298333333</v>
      </c>
      <c r="AF5" s="1391">
        <f t="shared" si="1"/>
        <v>298333333</v>
      </c>
      <c r="AG5" s="1391">
        <f>+AG4</f>
        <v>298333333</v>
      </c>
      <c r="AH5" s="1391">
        <f t="shared" si="1"/>
        <v>298333333</v>
      </c>
      <c r="AI5" s="1391">
        <f t="shared" si="1"/>
        <v>298333333</v>
      </c>
      <c r="AJ5" s="1391">
        <f t="shared" si="1"/>
        <v>298333333</v>
      </c>
      <c r="AK5" s="1391">
        <f t="shared" si="1"/>
        <v>298333333</v>
      </c>
      <c r="AL5" s="1391">
        <f t="shared" si="1"/>
        <v>298333333</v>
      </c>
      <c r="AM5" s="1391">
        <f t="shared" si="1"/>
        <v>298333333</v>
      </c>
      <c r="AN5" s="1391">
        <f>+AN4</f>
        <v>298333333</v>
      </c>
      <c r="AO5" s="1596"/>
      <c r="AP5" s="1603"/>
    </row>
    <row r="6" spans="1:44" ht="75" x14ac:dyDescent="0.25">
      <c r="A6" s="1034" t="s">
        <v>69</v>
      </c>
      <c r="B6" s="1426" t="s">
        <v>97</v>
      </c>
      <c r="C6" s="1392" t="s">
        <v>98</v>
      </c>
      <c r="D6" s="1392" t="s">
        <v>72</v>
      </c>
      <c r="E6" s="1392" t="s">
        <v>73</v>
      </c>
      <c r="F6" s="1189"/>
      <c r="G6" s="1189"/>
      <c r="H6" s="1189"/>
      <c r="I6" s="1190"/>
      <c r="J6" s="1227"/>
      <c r="K6" s="1227"/>
      <c r="L6" s="1604" t="s">
        <v>99</v>
      </c>
      <c r="M6" s="1192" t="s">
        <v>100</v>
      </c>
      <c r="N6" s="1192"/>
      <c r="O6" s="1192"/>
      <c r="P6" s="1192" t="s">
        <v>75</v>
      </c>
      <c r="Q6" s="1393">
        <v>1562484</v>
      </c>
      <c r="R6" s="1393">
        <v>1562484</v>
      </c>
      <c r="S6" s="1192" t="s">
        <v>76</v>
      </c>
      <c r="T6" s="1192" t="s">
        <v>77</v>
      </c>
      <c r="U6" s="1162" t="s">
        <v>101</v>
      </c>
      <c r="V6" s="1192"/>
      <c r="W6" s="1192"/>
      <c r="X6" s="1192"/>
      <c r="Y6" s="1192"/>
      <c r="Z6" s="1192"/>
      <c r="AA6" s="1192"/>
      <c r="AB6" s="1192"/>
      <c r="AC6" s="1172"/>
      <c r="AD6" s="1172"/>
      <c r="AE6" s="1172"/>
      <c r="AF6" s="1172"/>
      <c r="AG6" s="1172"/>
      <c r="AH6" s="1172"/>
      <c r="AI6" s="1172"/>
      <c r="AJ6" s="1172"/>
      <c r="AK6" s="1172"/>
      <c r="AL6" s="1172"/>
      <c r="AM6" s="1172"/>
      <c r="AN6" s="1172"/>
      <c r="AO6" s="1222"/>
      <c r="AP6" s="1222"/>
    </row>
    <row r="7" spans="1:44" ht="76.5" x14ac:dyDescent="0.25">
      <c r="A7" s="1198" t="s">
        <v>284</v>
      </c>
      <c r="B7" s="1202" t="s">
        <v>786</v>
      </c>
      <c r="C7" s="1222"/>
      <c r="D7" s="1222"/>
      <c r="E7" s="1222"/>
      <c r="F7" s="1222"/>
      <c r="G7" s="1222"/>
      <c r="H7" s="1222"/>
      <c r="I7" s="1222"/>
      <c r="J7" s="1198" t="s">
        <v>802</v>
      </c>
      <c r="K7" s="1223">
        <v>81161708</v>
      </c>
      <c r="L7" s="1224" t="s">
        <v>799</v>
      </c>
      <c r="M7" s="1225" t="s">
        <v>58</v>
      </c>
      <c r="N7" s="1226">
        <v>11</v>
      </c>
      <c r="O7" s="1227" t="s">
        <v>766</v>
      </c>
      <c r="P7" s="1227" t="s">
        <v>788</v>
      </c>
      <c r="Q7" s="1228">
        <v>186000000</v>
      </c>
      <c r="R7" s="1222"/>
      <c r="S7" s="1222"/>
      <c r="T7" s="1222"/>
      <c r="U7" s="1227" t="s">
        <v>206</v>
      </c>
      <c r="V7" s="1222"/>
      <c r="W7" s="1222"/>
      <c r="X7" s="1222"/>
      <c r="Y7" s="1222"/>
      <c r="Z7" s="1222"/>
      <c r="AA7" s="1222"/>
      <c r="AB7" s="1222"/>
      <c r="AC7" s="1222"/>
      <c r="AD7" s="1222"/>
      <c r="AE7" s="1222"/>
      <c r="AF7" s="1222"/>
      <c r="AG7" s="1222"/>
      <c r="AH7" s="1222"/>
      <c r="AI7" s="1222"/>
      <c r="AJ7" s="1222"/>
      <c r="AK7" s="1222"/>
      <c r="AL7" s="1222"/>
      <c r="AM7" s="1222"/>
      <c r="AN7" s="1222"/>
      <c r="AO7" s="1229"/>
      <c r="AP7" s="1229"/>
      <c r="AQ7" s="990"/>
      <c r="AR7" s="990"/>
    </row>
    <row r="8" spans="1:44" ht="51" x14ac:dyDescent="0.25">
      <c r="A8" s="1198" t="s">
        <v>284</v>
      </c>
      <c r="B8" s="1202" t="s">
        <v>786</v>
      </c>
      <c r="C8" s="1222"/>
      <c r="D8" s="1222"/>
      <c r="E8" s="1222"/>
      <c r="F8" s="1222"/>
      <c r="G8" s="1222"/>
      <c r="H8" s="1222"/>
      <c r="I8" s="1222"/>
      <c r="J8" s="1198" t="s">
        <v>803</v>
      </c>
      <c r="K8" s="1202"/>
      <c r="L8" s="1230" t="s">
        <v>800</v>
      </c>
      <c r="M8" s="1231" t="s">
        <v>59</v>
      </c>
      <c r="N8" s="1198">
        <v>1</v>
      </c>
      <c r="O8" s="1198" t="s">
        <v>766</v>
      </c>
      <c r="P8" s="1198" t="s">
        <v>788</v>
      </c>
      <c r="Q8" s="1231">
        <v>78000000</v>
      </c>
      <c r="R8" s="1222"/>
      <c r="S8" s="1222"/>
      <c r="T8" s="1222"/>
      <c r="U8" s="1227" t="s">
        <v>206</v>
      </c>
      <c r="V8" s="1222"/>
      <c r="W8" s="1222"/>
      <c r="X8" s="1222"/>
      <c r="Y8" s="1222"/>
      <c r="Z8" s="1222"/>
      <c r="AA8" s="1222"/>
      <c r="AB8" s="1222"/>
      <c r="AC8" s="1222"/>
      <c r="AD8" s="1222"/>
      <c r="AE8" s="1222"/>
      <c r="AF8" s="1222"/>
      <c r="AG8" s="1222"/>
      <c r="AH8" s="1222"/>
      <c r="AI8" s="1222"/>
      <c r="AJ8" s="1222"/>
      <c r="AK8" s="1222"/>
      <c r="AL8" s="1222"/>
      <c r="AM8" s="1222"/>
      <c r="AN8" s="1222"/>
      <c r="AO8" s="1229"/>
      <c r="AP8" s="1229"/>
      <c r="AQ8" s="990"/>
      <c r="AR8" s="990"/>
    </row>
    <row r="9" spans="1:44" ht="51" x14ac:dyDescent="0.25">
      <c r="A9" s="1198" t="s">
        <v>284</v>
      </c>
      <c r="B9" s="1202" t="s">
        <v>786</v>
      </c>
      <c r="C9" s="1222"/>
      <c r="D9" s="1222"/>
      <c r="E9" s="1222"/>
      <c r="F9" s="1222"/>
      <c r="G9" s="1222"/>
      <c r="H9" s="1222"/>
      <c r="I9" s="1222"/>
      <c r="J9" s="1222"/>
      <c r="K9" s="1232"/>
      <c r="L9" s="1230" t="s">
        <v>801</v>
      </c>
      <c r="M9" s="1231" t="s">
        <v>59</v>
      </c>
      <c r="N9" s="1198">
        <v>1</v>
      </c>
      <c r="O9" s="1198" t="s">
        <v>766</v>
      </c>
      <c r="P9" s="1198" t="s">
        <v>788</v>
      </c>
      <c r="Q9" s="1231">
        <v>50000000</v>
      </c>
      <c r="R9" s="1222"/>
      <c r="S9" s="1222"/>
      <c r="T9" s="1222"/>
      <c r="U9" s="1227" t="s">
        <v>206</v>
      </c>
      <c r="V9" s="1222"/>
      <c r="W9" s="1222"/>
      <c r="X9" s="1222"/>
      <c r="Y9" s="1222"/>
      <c r="Z9" s="1222"/>
      <c r="AA9" s="1222"/>
      <c r="AB9" s="1222"/>
      <c r="AC9" s="1222"/>
      <c r="AD9" s="1222"/>
      <c r="AE9" s="1222"/>
      <c r="AF9" s="1222"/>
      <c r="AG9" s="1222"/>
      <c r="AH9" s="1222"/>
      <c r="AI9" s="1222"/>
      <c r="AJ9" s="1222"/>
      <c r="AK9" s="1222"/>
      <c r="AL9" s="1222"/>
      <c r="AM9" s="1222"/>
      <c r="AN9" s="1222"/>
      <c r="AO9" s="1229"/>
      <c r="AP9" s="1229"/>
      <c r="AQ9" s="990"/>
      <c r="AR9" s="990"/>
    </row>
    <row r="10" spans="1:44" ht="102" x14ac:dyDescent="0.25">
      <c r="A10" s="1233" t="s">
        <v>69</v>
      </c>
      <c r="B10" s="1320" t="s">
        <v>97</v>
      </c>
      <c r="C10" s="1321" t="s">
        <v>98</v>
      </c>
      <c r="D10" s="1321" t="s">
        <v>72</v>
      </c>
      <c r="E10" s="1322" t="s">
        <v>73</v>
      </c>
      <c r="F10" s="1323"/>
      <c r="G10" s="1323"/>
      <c r="H10" s="1323"/>
      <c r="I10" s="1324"/>
      <c r="J10" s="1325" t="s">
        <v>715</v>
      </c>
      <c r="K10" s="1325" t="s">
        <v>714</v>
      </c>
      <c r="L10" s="1326" t="s">
        <v>716</v>
      </c>
      <c r="M10" s="1327" t="s">
        <v>64</v>
      </c>
      <c r="N10" s="1239" t="s">
        <v>106</v>
      </c>
      <c r="O10" s="1239" t="s">
        <v>115</v>
      </c>
      <c r="P10" s="1239" t="s">
        <v>75</v>
      </c>
      <c r="Q10" s="1328">
        <v>65822209</v>
      </c>
      <c r="R10" s="1328"/>
      <c r="S10" s="1239" t="s">
        <v>76</v>
      </c>
      <c r="T10" s="1239" t="s">
        <v>77</v>
      </c>
      <c r="U10" s="1238" t="s">
        <v>79</v>
      </c>
      <c r="V10" s="1329"/>
      <c r="W10" s="1241"/>
      <c r="X10" s="1242"/>
      <c r="Y10" s="1243"/>
      <c r="Z10" s="1239"/>
      <c r="AA10" s="1239"/>
      <c r="AB10" s="1244"/>
      <c r="AC10" s="1330"/>
      <c r="AD10" s="1245"/>
      <c r="AE10" s="1331"/>
      <c r="AF10" s="1332"/>
      <c r="AG10" s="1333"/>
      <c r="AH10" s="1245"/>
      <c r="AI10" s="1245"/>
      <c r="AJ10" s="1245"/>
      <c r="AK10" s="1245"/>
      <c r="AL10" s="1245">
        <v>61516084</v>
      </c>
      <c r="AM10" s="1334"/>
      <c r="AN10" s="1334"/>
      <c r="AO10" s="1222"/>
      <c r="AP10" s="1222"/>
    </row>
    <row r="11" spans="1:44" ht="90" x14ac:dyDescent="0.25">
      <c r="A11" s="1190" t="s">
        <v>284</v>
      </c>
      <c r="B11" s="1232" t="s">
        <v>786</v>
      </c>
      <c r="C11" s="1345"/>
      <c r="D11" s="1345"/>
      <c r="E11" s="1345"/>
      <c r="F11" s="1189"/>
      <c r="G11" s="1189"/>
      <c r="H11" s="1189"/>
      <c r="I11" s="1190"/>
      <c r="J11" s="1227"/>
      <c r="K11" s="1346"/>
      <c r="L11" s="1347" t="s">
        <v>793</v>
      </c>
      <c r="M11" s="1348" t="s">
        <v>61</v>
      </c>
      <c r="N11" s="1227" t="s">
        <v>765</v>
      </c>
      <c r="O11" s="1227" t="s">
        <v>794</v>
      </c>
      <c r="P11" s="1227" t="s">
        <v>788</v>
      </c>
      <c r="Q11" s="1349">
        <v>250000000</v>
      </c>
      <c r="R11" s="1349"/>
      <c r="S11" s="1227"/>
      <c r="T11" s="1227"/>
      <c r="U11" s="1064" t="s">
        <v>79</v>
      </c>
      <c r="V11" s="1350"/>
      <c r="W11" s="1350"/>
      <c r="X11" s="1351"/>
      <c r="Y11" s="1352"/>
      <c r="Z11" s="1353"/>
      <c r="AA11" s="1227"/>
      <c r="AB11" s="1354"/>
      <c r="AC11" s="1355"/>
      <c r="AD11" s="1355"/>
      <c r="AE11" s="1355"/>
      <c r="AF11" s="1356"/>
      <c r="AG11" s="1356"/>
      <c r="AH11" s="1356"/>
      <c r="AI11" s="1356"/>
      <c r="AJ11" s="1356"/>
      <c r="AK11" s="1356"/>
      <c r="AL11" s="1356"/>
      <c r="AM11" s="1356"/>
      <c r="AN11" s="1357"/>
      <c r="AO11" s="1222"/>
      <c r="AP11" s="1222"/>
    </row>
    <row r="12" spans="1:44" ht="114.75" x14ac:dyDescent="0.25">
      <c r="A12" s="1210" t="s">
        <v>69</v>
      </c>
      <c r="B12" s="1211" t="s">
        <v>97</v>
      </c>
      <c r="C12" s="1212" t="s">
        <v>98</v>
      </c>
      <c r="D12" s="1212" t="s">
        <v>72</v>
      </c>
      <c r="E12" s="1212" t="s">
        <v>73</v>
      </c>
      <c r="F12" s="1213"/>
      <c r="G12" s="1213"/>
      <c r="H12" s="1213"/>
      <c r="I12" s="1213"/>
      <c r="J12" s="1214" t="s">
        <v>772</v>
      </c>
      <c r="K12" s="1214">
        <v>241002004</v>
      </c>
      <c r="L12" s="1215" t="s">
        <v>779</v>
      </c>
      <c r="M12" s="1216" t="s">
        <v>57</v>
      </c>
      <c r="N12" s="1210" t="s">
        <v>106</v>
      </c>
      <c r="O12" s="1210"/>
      <c r="P12" s="1210" t="s">
        <v>75</v>
      </c>
      <c r="Q12" s="1217">
        <v>30000000</v>
      </c>
      <c r="R12" s="1217"/>
      <c r="S12" s="1210" t="s">
        <v>76</v>
      </c>
      <c r="T12" s="1210" t="s">
        <v>77</v>
      </c>
      <c r="U12" s="1218" t="s">
        <v>126</v>
      </c>
      <c r="V12" s="1219"/>
      <c r="W12" s="1220">
        <v>20000000</v>
      </c>
      <c r="X12" s="1219"/>
      <c r="Y12" s="1219"/>
      <c r="Z12" s="1219"/>
      <c r="AA12" s="1219"/>
      <c r="AB12" s="1219"/>
      <c r="AC12" s="1219"/>
      <c r="AD12" s="1219"/>
      <c r="AE12" s="1219"/>
      <c r="AF12" s="1219"/>
      <c r="AG12" s="1219"/>
      <c r="AH12" s="1221"/>
      <c r="AI12" s="1221"/>
      <c r="AJ12" s="1221"/>
      <c r="AK12" s="1221"/>
      <c r="AL12" s="1221"/>
      <c r="AM12" s="1221"/>
      <c r="AN12" s="1221"/>
      <c r="AO12" s="1605"/>
      <c r="AP12" s="1605"/>
    </row>
    <row r="13" spans="1:44" ht="90" x14ac:dyDescent="0.25">
      <c r="A13" s="1366" t="s">
        <v>69</v>
      </c>
      <c r="B13" s="1367" t="s">
        <v>97</v>
      </c>
      <c r="C13" s="1368" t="s">
        <v>98</v>
      </c>
      <c r="D13" s="1368" t="s">
        <v>72</v>
      </c>
      <c r="E13" s="1369" t="s">
        <v>73</v>
      </c>
      <c r="F13" s="1370"/>
      <c r="G13" s="1370"/>
      <c r="H13" s="1370"/>
      <c r="I13" s="1371"/>
      <c r="J13" s="1372" t="s">
        <v>409</v>
      </c>
      <c r="K13" s="1373">
        <v>56112102</v>
      </c>
      <c r="L13" s="1374" t="s">
        <v>805</v>
      </c>
      <c r="M13" s="1375" t="s">
        <v>806</v>
      </c>
      <c r="N13" s="1372" t="s">
        <v>106</v>
      </c>
      <c r="O13" s="1372" t="s">
        <v>115</v>
      </c>
      <c r="P13" s="1372" t="s">
        <v>75</v>
      </c>
      <c r="Q13" s="1376">
        <v>76953333</v>
      </c>
      <c r="R13" s="1376"/>
      <c r="S13" s="1373" t="s">
        <v>76</v>
      </c>
      <c r="T13" s="1373" t="s">
        <v>77</v>
      </c>
      <c r="U13" s="1377" t="s">
        <v>152</v>
      </c>
      <c r="V13" s="1378">
        <v>7000094085</v>
      </c>
      <c r="W13" s="1379">
        <v>4500030152</v>
      </c>
      <c r="X13" s="1380">
        <v>43982400</v>
      </c>
      <c r="Y13" s="1381" t="s">
        <v>674</v>
      </c>
      <c r="Z13" s="1378" t="s">
        <v>675</v>
      </c>
      <c r="AA13" s="1373"/>
      <c r="AB13" s="1373"/>
      <c r="AC13" s="1382"/>
      <c r="AD13" s="1383"/>
      <c r="AE13" s="1384"/>
      <c r="AF13" s="1385">
        <v>43982400</v>
      </c>
      <c r="AG13" s="1384"/>
      <c r="AH13" s="1384"/>
      <c r="AI13" s="1384"/>
      <c r="AJ13" s="1383"/>
      <c r="AK13" s="1383"/>
      <c r="AL13" s="1383"/>
      <c r="AM13" s="1382"/>
      <c r="AN13" s="1382"/>
      <c r="AO13" s="1222"/>
      <c r="AP13" s="1222"/>
    </row>
    <row r="14" spans="1:44" ht="105" x14ac:dyDescent="0.25">
      <c r="A14" s="1366" t="s">
        <v>69</v>
      </c>
      <c r="B14" s="1367" t="s">
        <v>97</v>
      </c>
      <c r="C14" s="1368" t="s">
        <v>98</v>
      </c>
      <c r="D14" s="1368" t="s">
        <v>72</v>
      </c>
      <c r="E14" s="1369" t="s">
        <v>73</v>
      </c>
      <c r="F14" s="1370"/>
      <c r="G14" s="1370"/>
      <c r="H14" s="1370"/>
      <c r="I14" s="1371"/>
      <c r="J14" s="1372" t="s">
        <v>396</v>
      </c>
      <c r="K14" s="1373">
        <v>42172001</v>
      </c>
      <c r="L14" s="1377" t="s">
        <v>807</v>
      </c>
      <c r="M14" s="1375" t="s">
        <v>806</v>
      </c>
      <c r="N14" s="1372" t="s">
        <v>131</v>
      </c>
      <c r="O14" s="1372" t="s">
        <v>115</v>
      </c>
      <c r="P14" s="1372" t="s">
        <v>75</v>
      </c>
      <c r="Q14" s="1376"/>
      <c r="R14" s="1386"/>
      <c r="S14" s="1373" t="s">
        <v>76</v>
      </c>
      <c r="T14" s="1373" t="s">
        <v>77</v>
      </c>
      <c r="U14" s="1387" t="s">
        <v>152</v>
      </c>
      <c r="V14" s="1378">
        <v>7000094086</v>
      </c>
      <c r="W14" s="1379">
        <v>4500030167</v>
      </c>
      <c r="X14" s="1380">
        <v>9000000</v>
      </c>
      <c r="Y14" s="1381" t="s">
        <v>672</v>
      </c>
      <c r="Z14" s="1378" t="s">
        <v>673</v>
      </c>
      <c r="AA14" s="1373"/>
      <c r="AB14" s="1373"/>
      <c r="AC14" s="1382"/>
      <c r="AD14" s="1383"/>
      <c r="AE14" s="1388"/>
      <c r="AF14" s="1389">
        <v>11588000</v>
      </c>
      <c r="AG14" s="1384"/>
      <c r="AH14" s="1384"/>
      <c r="AI14" s="1384"/>
      <c r="AJ14" s="1383"/>
      <c r="AK14" s="1383"/>
      <c r="AL14" s="1383"/>
      <c r="AM14" s="1382"/>
      <c r="AN14" s="1382"/>
      <c r="AO14" s="1222"/>
      <c r="AP14" s="1222"/>
    </row>
    <row r="15" spans="1:44" ht="75" x14ac:dyDescent="0.25">
      <c r="A15" s="1190" t="s">
        <v>69</v>
      </c>
      <c r="B15" s="1212" t="s">
        <v>97</v>
      </c>
      <c r="C15" s="1164" t="s">
        <v>98</v>
      </c>
      <c r="D15" s="1164" t="s">
        <v>72</v>
      </c>
      <c r="E15" s="1164" t="s">
        <v>73</v>
      </c>
      <c r="F15" s="1189"/>
      <c r="G15" s="1189"/>
      <c r="H15" s="1189"/>
      <c r="I15" s="1190"/>
      <c r="J15" s="1227"/>
      <c r="K15" s="1227"/>
      <c r="L15" s="1604" t="s">
        <v>99</v>
      </c>
      <c r="M15" s="1192" t="s">
        <v>100</v>
      </c>
      <c r="N15" s="1192"/>
      <c r="O15" s="1192"/>
      <c r="P15" s="1192" t="s">
        <v>75</v>
      </c>
      <c r="Q15" s="1393">
        <v>1562484</v>
      </c>
      <c r="R15" s="1393">
        <v>1562484</v>
      </c>
      <c r="S15" s="1192" t="s">
        <v>76</v>
      </c>
      <c r="T15" s="1192" t="s">
        <v>77</v>
      </c>
      <c r="U15" s="1162" t="s">
        <v>101</v>
      </c>
      <c r="V15" s="1192"/>
      <c r="W15" s="1192"/>
      <c r="X15" s="1192"/>
      <c r="Y15" s="1192"/>
      <c r="Z15" s="1192"/>
      <c r="AA15" s="1192"/>
      <c r="AB15" s="1192"/>
      <c r="AC15" s="1172"/>
      <c r="AD15" s="1172"/>
      <c r="AE15" s="1172"/>
      <c r="AF15" s="1172"/>
      <c r="AG15" s="1172"/>
      <c r="AH15" s="1172"/>
      <c r="AI15" s="1172"/>
      <c r="AJ15" s="1172"/>
      <c r="AK15" s="1172"/>
      <c r="AL15" s="1172"/>
      <c r="AM15" s="1172"/>
      <c r="AN15" s="1172"/>
      <c r="AO15" s="1173"/>
      <c r="AP15" s="1173"/>
    </row>
    <row r="16" spans="1:44" ht="75" x14ac:dyDescent="0.25">
      <c r="A16" s="1160" t="s">
        <v>69</v>
      </c>
      <c r="B16" s="1163" t="s">
        <v>97</v>
      </c>
      <c r="C16" s="1164" t="s">
        <v>98</v>
      </c>
      <c r="D16" s="1164" t="s">
        <v>72</v>
      </c>
      <c r="E16" s="1165" t="s">
        <v>73</v>
      </c>
      <c r="F16" s="1166"/>
      <c r="G16" s="1166"/>
      <c r="H16" s="1166"/>
      <c r="I16" s="1160"/>
      <c r="J16" s="1167"/>
      <c r="K16" s="1167"/>
      <c r="L16" s="1168" t="s">
        <v>99</v>
      </c>
      <c r="M16" s="1085" t="s">
        <v>100</v>
      </c>
      <c r="N16" s="1085"/>
      <c r="O16" s="1085"/>
      <c r="P16" s="1085" t="s">
        <v>75</v>
      </c>
      <c r="Q16" s="1169">
        <v>1562484</v>
      </c>
      <c r="R16" s="1169">
        <v>1562484</v>
      </c>
      <c r="S16" s="1085" t="s">
        <v>76</v>
      </c>
      <c r="T16" s="1085" t="s">
        <v>77</v>
      </c>
      <c r="U16" s="1162" t="s">
        <v>101</v>
      </c>
      <c r="V16" s="1085"/>
      <c r="W16" s="1170"/>
      <c r="X16" s="1170"/>
      <c r="Y16" s="1170"/>
      <c r="Z16" s="1085"/>
      <c r="AA16" s="1085"/>
      <c r="AB16" s="1086"/>
      <c r="AC16" s="1171"/>
      <c r="AD16" s="1171"/>
      <c r="AE16" s="1171"/>
      <c r="AF16" s="1171"/>
      <c r="AG16" s="1171"/>
      <c r="AH16" s="1171"/>
      <c r="AI16" s="1171"/>
      <c r="AJ16" s="1171"/>
      <c r="AK16" s="1171"/>
      <c r="AL16" s="1171"/>
      <c r="AM16" s="1172"/>
      <c r="AN16" s="1172"/>
      <c r="AO16" s="1173"/>
      <c r="AP16" s="1173"/>
    </row>
    <row r="17" spans="1:43" ht="120" x14ac:dyDescent="0.25">
      <c r="A17" s="1174" t="s">
        <v>69</v>
      </c>
      <c r="B17" s="1164" t="s">
        <v>97</v>
      </c>
      <c r="C17" s="1164" t="s">
        <v>98</v>
      </c>
      <c r="D17" s="1164" t="s">
        <v>72</v>
      </c>
      <c r="E17" s="1164" t="s">
        <v>73</v>
      </c>
      <c r="F17" s="1166"/>
      <c r="G17" s="1166"/>
      <c r="H17" s="1166"/>
      <c r="I17" s="1160"/>
      <c r="J17" s="1175" t="s">
        <v>780</v>
      </c>
      <c r="K17" s="1176">
        <v>32101656</v>
      </c>
      <c r="L17" s="1177" t="s">
        <v>764</v>
      </c>
      <c r="M17" s="1178" t="s">
        <v>58</v>
      </c>
      <c r="N17" s="1174" t="s">
        <v>765</v>
      </c>
      <c r="O17" s="1174" t="s">
        <v>766</v>
      </c>
      <c r="P17" s="1085" t="s">
        <v>75</v>
      </c>
      <c r="Q17" s="1169">
        <v>120000000</v>
      </c>
      <c r="R17" s="1179"/>
      <c r="S17" s="1085" t="s">
        <v>76</v>
      </c>
      <c r="T17" s="1085" t="s">
        <v>77</v>
      </c>
      <c r="U17" s="1162" t="s">
        <v>397</v>
      </c>
      <c r="V17" s="1180">
        <v>7000093012</v>
      </c>
      <c r="W17" s="1170">
        <v>4500030552</v>
      </c>
      <c r="X17" s="1181">
        <v>1716904200</v>
      </c>
      <c r="Y17" s="1182" t="s">
        <v>717</v>
      </c>
      <c r="Z17" s="1085" t="s">
        <v>718</v>
      </c>
      <c r="AA17" s="1085"/>
      <c r="AB17" s="1086"/>
      <c r="AC17" s="1183"/>
      <c r="AD17" s="1184"/>
      <c r="AE17" s="1185"/>
      <c r="AF17" s="1185"/>
      <c r="AG17" s="1186"/>
      <c r="AH17" s="1185"/>
      <c r="AI17" s="1185"/>
      <c r="AJ17" s="1181">
        <v>1716904200</v>
      </c>
      <c r="AK17" s="1185"/>
      <c r="AL17" s="1185"/>
      <c r="AM17" s="1187"/>
      <c r="AN17" s="1187"/>
      <c r="AO17" s="1173"/>
      <c r="AP17" s="1173"/>
    </row>
    <row r="18" spans="1:43" ht="135" x14ac:dyDescent="0.25">
      <c r="A18" s="1188" t="s">
        <v>69</v>
      </c>
      <c r="B18" s="1163" t="s">
        <v>97</v>
      </c>
      <c r="C18" s="1164" t="s">
        <v>98</v>
      </c>
      <c r="D18" s="1164" t="s">
        <v>72</v>
      </c>
      <c r="E18" s="1165" t="s">
        <v>73</v>
      </c>
      <c r="F18" s="1189"/>
      <c r="G18" s="1189"/>
      <c r="H18" s="1189"/>
      <c r="I18" s="1190"/>
      <c r="J18" s="1191" t="s">
        <v>666</v>
      </c>
      <c r="K18" s="1192">
        <v>25101801</v>
      </c>
      <c r="L18" s="1193" t="s">
        <v>751</v>
      </c>
      <c r="M18" s="1194" t="s">
        <v>767</v>
      </c>
      <c r="N18" s="1192" t="s">
        <v>106</v>
      </c>
      <c r="O18" s="1174" t="s">
        <v>111</v>
      </c>
      <c r="P18" s="1085" t="s">
        <v>75</v>
      </c>
      <c r="Q18" s="1195">
        <v>65000000</v>
      </c>
      <c r="R18" s="1196"/>
      <c r="S18" s="1085" t="s">
        <v>76</v>
      </c>
      <c r="T18" s="1085" t="s">
        <v>77</v>
      </c>
      <c r="U18" s="1162" t="s">
        <v>623</v>
      </c>
      <c r="V18" s="1197"/>
      <c r="W18" s="1170"/>
      <c r="X18" s="1198"/>
      <c r="Y18" s="1182"/>
      <c r="Z18" s="1192"/>
      <c r="AA18" s="1192"/>
      <c r="AB18" s="1170"/>
      <c r="AC18" s="1199"/>
      <c r="AD18" s="1200"/>
      <c r="AE18" s="1187"/>
      <c r="AF18" s="1199"/>
      <c r="AG18" s="1187"/>
      <c r="AH18" s="1187"/>
      <c r="AI18" s="1187"/>
      <c r="AJ18" s="1200"/>
      <c r="AK18" s="1200"/>
      <c r="AL18" s="1200"/>
      <c r="AM18" s="1200">
        <v>60000000</v>
      </c>
      <c r="AN18" s="1200"/>
      <c r="AO18" s="1173"/>
      <c r="AP18" s="1173"/>
    </row>
    <row r="19" spans="1:43" ht="45" x14ac:dyDescent="0.25">
      <c r="A19" s="1201" t="s">
        <v>284</v>
      </c>
      <c r="B19" s="1202" t="s">
        <v>786</v>
      </c>
      <c r="C19" s="1203"/>
      <c r="D19" s="1204"/>
      <c r="E19" s="1204"/>
      <c r="F19" s="1189"/>
      <c r="G19" s="1189"/>
      <c r="H19" s="1189"/>
      <c r="I19" s="1205"/>
      <c r="J19" s="1206" t="s">
        <v>787</v>
      </c>
      <c r="K19" s="1206">
        <v>46191601</v>
      </c>
      <c r="L19" s="1206" t="s">
        <v>785</v>
      </c>
      <c r="M19" s="1207" t="s">
        <v>59</v>
      </c>
      <c r="N19" s="1206" t="s">
        <v>765</v>
      </c>
      <c r="O19" s="1206" t="s">
        <v>766</v>
      </c>
      <c r="P19" s="1206" t="s">
        <v>788</v>
      </c>
      <c r="Q19" s="1208">
        <v>30000000</v>
      </c>
      <c r="R19" s="1209"/>
      <c r="S19" s="1192"/>
      <c r="T19" s="1192"/>
      <c r="U19" s="1162"/>
      <c r="V19" s="1173"/>
      <c r="W19" s="1173"/>
      <c r="X19" s="1173"/>
      <c r="Y19" s="1173"/>
      <c r="Z19" s="1173"/>
      <c r="AA19" s="1173"/>
      <c r="AB19" s="1173"/>
      <c r="AC19" s="1173"/>
      <c r="AD19" s="1173"/>
      <c r="AE19" s="1173"/>
      <c r="AF19" s="1173"/>
      <c r="AG19" s="1173"/>
      <c r="AH19" s="1173"/>
      <c r="AI19" s="1173"/>
      <c r="AJ19" s="1173"/>
      <c r="AK19" s="1173"/>
      <c r="AL19" s="1173"/>
      <c r="AM19" s="1173"/>
      <c r="AN19" s="1173"/>
      <c r="AO19" s="1173"/>
      <c r="AP19" s="1173"/>
    </row>
    <row r="20" spans="1:43" x14ac:dyDescent="0.25">
      <c r="A20" s="1561"/>
      <c r="B20" s="1562"/>
      <c r="C20" s="1562"/>
      <c r="D20" s="1562"/>
      <c r="E20" s="1562"/>
      <c r="F20" s="1563"/>
      <c r="G20" s="1563"/>
      <c r="H20" s="1563"/>
      <c r="I20" s="1561"/>
      <c r="J20" s="1564"/>
      <c r="K20" s="1565"/>
      <c r="L20" s="1566"/>
      <c r="M20" s="1567"/>
      <c r="N20" s="1568"/>
      <c r="O20" s="1569"/>
      <c r="P20" s="1569"/>
      <c r="Q20" s="1570" t="e">
        <f>2165280000+#REF!</f>
        <v>#REF!</v>
      </c>
      <c r="R20" s="1571" t="e">
        <f>SUM(#REF!)</f>
        <v>#REF!</v>
      </c>
      <c r="S20" s="1572"/>
      <c r="T20" s="1561"/>
      <c r="U20" s="1573"/>
      <c r="V20" s="1574"/>
      <c r="W20" s="1574"/>
      <c r="X20" s="1574"/>
      <c r="Y20" s="1574"/>
      <c r="Z20" s="1575"/>
      <c r="AA20" s="1575"/>
      <c r="AB20" s="1574"/>
      <c r="AC20" s="1576" t="e">
        <f>+SUM(#REF!)</f>
        <v>#REF!</v>
      </c>
      <c r="AD20" s="1390"/>
      <c r="AE20" s="1390"/>
      <c r="AF20" s="1390"/>
      <c r="AG20" s="1390"/>
      <c r="AH20" s="1390"/>
      <c r="AI20" s="1390"/>
      <c r="AJ20" s="1390"/>
      <c r="AK20" s="1390"/>
      <c r="AL20" s="1390"/>
      <c r="AM20" s="1390"/>
      <c r="AN20" s="1390"/>
      <c r="AO20" s="1577"/>
      <c r="AP20" s="1578"/>
    </row>
    <row r="21" spans="1:43" x14ac:dyDescent="0.25">
      <c r="A21" s="1579"/>
      <c r="B21" s="1579"/>
      <c r="C21" s="1580"/>
      <c r="D21" s="1580"/>
      <c r="E21" s="1580"/>
      <c r="F21" s="1581"/>
      <c r="G21" s="1581"/>
      <c r="H21" s="1581"/>
      <c r="I21" s="1579"/>
      <c r="J21" s="1582"/>
      <c r="K21" s="1583"/>
      <c r="L21" s="1584"/>
      <c r="M21" s="1579"/>
      <c r="N21" s="1581"/>
      <c r="O21" s="1585"/>
      <c r="P21" s="1586"/>
      <c r="Q21" s="1586"/>
      <c r="R21" s="1586" t="e">
        <f>+R20+#REF!</f>
        <v>#REF!</v>
      </c>
      <c r="S21" s="1585"/>
      <c r="T21" s="1585"/>
      <c r="U21" s="1587"/>
      <c r="V21" s="1588"/>
      <c r="W21" s="1589"/>
      <c r="X21" s="1589"/>
      <c r="Y21" s="1579"/>
      <c r="Z21" s="1589"/>
      <c r="AA21" s="1589"/>
      <c r="AB21" s="1590"/>
      <c r="AC21" s="1591"/>
      <c r="AD21" s="1425">
        <f t="shared" ref="AD21:AN21" si="2">SUM(AD19:AD20)</f>
        <v>0</v>
      </c>
      <c r="AE21" s="1425">
        <f t="shared" si="2"/>
        <v>0</v>
      </c>
      <c r="AF21" s="1425">
        <f t="shared" si="2"/>
        <v>0</v>
      </c>
      <c r="AG21" s="1425">
        <f t="shared" si="2"/>
        <v>0</v>
      </c>
      <c r="AH21" s="1425">
        <f t="shared" si="2"/>
        <v>0</v>
      </c>
      <c r="AI21" s="1425">
        <f t="shared" si="2"/>
        <v>0</v>
      </c>
      <c r="AJ21" s="1425">
        <f t="shared" si="2"/>
        <v>0</v>
      </c>
      <c r="AK21" s="1425">
        <f t="shared" si="2"/>
        <v>0</v>
      </c>
      <c r="AL21" s="1425">
        <f t="shared" si="2"/>
        <v>0</v>
      </c>
      <c r="AM21" s="1425">
        <f t="shared" si="2"/>
        <v>0</v>
      </c>
      <c r="AN21" s="1425">
        <f t="shared" si="2"/>
        <v>0</v>
      </c>
      <c r="AO21" s="1583"/>
      <c r="AP21" s="1583"/>
    </row>
    <row r="22" spans="1:43" x14ac:dyDescent="0.25">
      <c r="A22" s="1592"/>
      <c r="B22" s="1592"/>
      <c r="C22" s="1593"/>
      <c r="D22" s="1593"/>
      <c r="E22" s="1593"/>
      <c r="F22" s="1594"/>
      <c r="G22" s="1594"/>
      <c r="H22" s="1594"/>
      <c r="I22" s="1592"/>
      <c r="J22" s="1595"/>
      <c r="K22" s="1596"/>
      <c r="L22" s="1597"/>
      <c r="M22" s="1592"/>
      <c r="N22" s="1594"/>
      <c r="O22" s="1598"/>
      <c r="P22" s="1599"/>
      <c r="Q22" s="1391"/>
      <c r="R22" s="1391"/>
      <c r="S22" s="1391">
        <f t="shared" ref="S22:U22" si="3">+S21</f>
        <v>0</v>
      </c>
      <c r="T22" s="1391">
        <f t="shared" si="3"/>
        <v>0</v>
      </c>
      <c r="U22" s="1391">
        <f t="shared" si="3"/>
        <v>0</v>
      </c>
      <c r="V22" s="1600"/>
      <c r="W22" s="1600"/>
      <c r="X22" s="1600"/>
      <c r="Y22" s="1601"/>
      <c r="Z22" s="1600"/>
      <c r="AA22" s="1600">
        <f t="shared" ref="AA22:AF22" si="4">+AA21</f>
        <v>0</v>
      </c>
      <c r="AB22" s="1602">
        <f t="shared" si="4"/>
        <v>0</v>
      </c>
      <c r="AC22" s="1391">
        <f t="shared" si="4"/>
        <v>0</v>
      </c>
      <c r="AD22" s="1391">
        <f t="shared" si="4"/>
        <v>0</v>
      </c>
      <c r="AE22" s="1391">
        <f t="shared" si="4"/>
        <v>0</v>
      </c>
      <c r="AF22" s="1391">
        <f t="shared" si="4"/>
        <v>0</v>
      </c>
      <c r="AG22" s="1391">
        <f>+AG21</f>
        <v>0</v>
      </c>
      <c r="AH22" s="1391">
        <f t="shared" ref="AH22:AM22" si="5">+AH21</f>
        <v>0</v>
      </c>
      <c r="AI22" s="1391">
        <f t="shared" si="5"/>
        <v>0</v>
      </c>
      <c r="AJ22" s="1391">
        <f t="shared" si="5"/>
        <v>0</v>
      </c>
      <c r="AK22" s="1391">
        <f t="shared" si="5"/>
        <v>0</v>
      </c>
      <c r="AL22" s="1391">
        <f t="shared" si="5"/>
        <v>0</v>
      </c>
      <c r="AM22" s="1391">
        <f t="shared" si="5"/>
        <v>0</v>
      </c>
      <c r="AN22" s="1391">
        <f>+AN21</f>
        <v>0</v>
      </c>
      <c r="AO22" s="1596"/>
      <c r="AP22" s="1603"/>
    </row>
    <row r="23" spans="1:43" ht="114.75" x14ac:dyDescent="0.25">
      <c r="A23" s="1413" t="s">
        <v>69</v>
      </c>
      <c r="B23" s="1606"/>
      <c r="C23" s="1321"/>
      <c r="D23" s="1321"/>
      <c r="E23" s="1321"/>
      <c r="F23" s="1414"/>
      <c r="G23" s="1414"/>
      <c r="H23" s="1414"/>
      <c r="I23" s="1415"/>
      <c r="J23" s="1416"/>
      <c r="K23" s="1416"/>
      <c r="L23" s="1417" t="s">
        <v>755</v>
      </c>
      <c r="M23" s="1418"/>
      <c r="N23" s="1417"/>
      <c r="O23" s="1417"/>
      <c r="P23" s="1419"/>
      <c r="Q23" s="1422">
        <f>700000000-Q22</f>
        <v>700000000</v>
      </c>
      <c r="R23" s="1422">
        <f>700000000-R22</f>
        <v>700000000</v>
      </c>
      <c r="S23" s="1417" t="s">
        <v>133</v>
      </c>
      <c r="T23" s="1417" t="s">
        <v>77</v>
      </c>
      <c r="U23" s="1607" t="s">
        <v>126</v>
      </c>
      <c r="V23" s="1420"/>
      <c r="W23" s="1419"/>
      <c r="X23" s="1412"/>
      <c r="Y23" s="1419"/>
      <c r="Z23" s="1419"/>
      <c r="AA23" s="1419"/>
      <c r="AB23" s="1417"/>
      <c r="AC23" s="1421"/>
      <c r="AD23" s="1421"/>
      <c r="AE23" s="1421"/>
      <c r="AF23" s="1411"/>
      <c r="AG23" s="1334"/>
      <c r="AH23" s="1422"/>
      <c r="AI23" s="1608"/>
      <c r="AJ23" s="1421"/>
      <c r="AK23" s="1608"/>
      <c r="AL23" s="1421"/>
      <c r="AM23" s="1421"/>
      <c r="AN23" s="1421"/>
      <c r="AO23" s="1411"/>
      <c r="AP23" s="1411"/>
    </row>
    <row r="24" spans="1:43" ht="75" x14ac:dyDescent="0.25">
      <c r="A24" s="1413" t="s">
        <v>69</v>
      </c>
      <c r="B24" s="1606" t="s">
        <v>121</v>
      </c>
      <c r="C24" s="1321" t="s">
        <v>122</v>
      </c>
      <c r="D24" s="1321" t="s">
        <v>72</v>
      </c>
      <c r="E24" s="1321" t="s">
        <v>73</v>
      </c>
      <c r="F24" s="1414"/>
      <c r="G24" s="1414"/>
      <c r="H24" s="1414"/>
      <c r="I24" s="1413"/>
      <c r="J24" s="1607"/>
      <c r="K24" s="1607"/>
      <c r="L24" s="1609" t="s">
        <v>134</v>
      </c>
      <c r="M24" s="1394" t="s">
        <v>105</v>
      </c>
      <c r="N24" s="1419"/>
      <c r="O24" s="1419"/>
      <c r="P24" s="1419" t="s">
        <v>75</v>
      </c>
      <c r="Q24" s="1610">
        <v>1874981</v>
      </c>
      <c r="R24" s="1610">
        <v>1874981</v>
      </c>
      <c r="S24" s="1419" t="s">
        <v>84</v>
      </c>
      <c r="T24" s="1419" t="s">
        <v>77</v>
      </c>
      <c r="U24" s="1394" t="s">
        <v>101</v>
      </c>
      <c r="V24" s="1419"/>
      <c r="W24" s="1419"/>
      <c r="X24" s="1242"/>
      <c r="Y24" s="1419"/>
      <c r="Z24" s="1419"/>
      <c r="AA24" s="1419"/>
      <c r="AB24" s="1419"/>
      <c r="AC24" s="1334">
        <v>1379088</v>
      </c>
      <c r="AD24" s="1334">
        <v>1379088</v>
      </c>
      <c r="AE24" s="1334">
        <v>1379088</v>
      </c>
      <c r="AF24" s="1334">
        <v>862736</v>
      </c>
      <c r="AG24" s="1334"/>
      <c r="AH24" s="1334"/>
      <c r="AI24" s="1334"/>
      <c r="AJ24" s="1334"/>
      <c r="AK24" s="1334"/>
      <c r="AL24" s="1334"/>
      <c r="AM24" s="1334"/>
      <c r="AN24" s="1334"/>
      <c r="AO24" s="1411"/>
      <c r="AP24" s="1411"/>
    </row>
    <row r="25" spans="1:43" ht="75" x14ac:dyDescent="0.25">
      <c r="A25" s="1321" t="s">
        <v>69</v>
      </c>
      <c r="B25" s="1606" t="s">
        <v>122</v>
      </c>
      <c r="C25" s="1321" t="s">
        <v>72</v>
      </c>
      <c r="D25" s="1321" t="s">
        <v>73</v>
      </c>
      <c r="E25" s="1414"/>
      <c r="F25" s="1414"/>
      <c r="G25" s="1414"/>
      <c r="H25" s="1413"/>
      <c r="I25" s="1611"/>
      <c r="J25" s="1607" t="s">
        <v>641</v>
      </c>
      <c r="K25" s="1417"/>
      <c r="L25" s="1612" t="s">
        <v>60</v>
      </c>
      <c r="M25" s="1419" t="s">
        <v>339</v>
      </c>
      <c r="N25" s="1419" t="s">
        <v>139</v>
      </c>
      <c r="O25" s="1419" t="s">
        <v>75</v>
      </c>
      <c r="P25" s="1610">
        <v>73000000</v>
      </c>
      <c r="Q25" s="1610">
        <v>73000000</v>
      </c>
      <c r="R25" s="1419" t="s">
        <v>84</v>
      </c>
      <c r="S25" s="1419" t="s">
        <v>77</v>
      </c>
      <c r="T25" s="1394" t="s">
        <v>407</v>
      </c>
      <c r="U25" s="1242">
        <v>7000094657</v>
      </c>
      <c r="V25" s="1242">
        <v>4500030158</v>
      </c>
      <c r="W25" s="1410">
        <v>32235820</v>
      </c>
      <c r="X25" s="1242" t="s">
        <v>677</v>
      </c>
      <c r="Y25" s="1395" t="s">
        <v>728</v>
      </c>
      <c r="Z25" s="1419"/>
      <c r="AA25" s="1419"/>
      <c r="AB25" s="1421"/>
      <c r="AC25" s="1421"/>
      <c r="AD25" s="1421"/>
      <c r="AE25" s="1423"/>
      <c r="AF25" s="1334">
        <v>32235820</v>
      </c>
      <c r="AG25" s="1421"/>
      <c r="AH25" s="1421">
        <v>73000000</v>
      </c>
      <c r="AI25" s="1613"/>
      <c r="AJ25" s="1421"/>
      <c r="AK25" s="1421"/>
      <c r="AL25" s="1421"/>
      <c r="AM25" s="1421"/>
      <c r="AN25" s="1424"/>
      <c r="AO25" s="1411"/>
      <c r="AP25" s="1411"/>
    </row>
    <row r="26" spans="1:43" ht="75" x14ac:dyDescent="0.25">
      <c r="A26" s="1233" t="s">
        <v>69</v>
      </c>
      <c r="B26" s="1234" t="s">
        <v>121</v>
      </c>
      <c r="C26" s="1234" t="s">
        <v>122</v>
      </c>
      <c r="D26" s="1234" t="s">
        <v>72</v>
      </c>
      <c r="E26" s="1234" t="s">
        <v>73</v>
      </c>
      <c r="F26" s="1235"/>
      <c r="G26" s="1235"/>
      <c r="H26" s="1235"/>
      <c r="I26" s="1233"/>
      <c r="J26" s="1236"/>
      <c r="K26" s="1236"/>
      <c r="L26" s="1237" t="s">
        <v>134</v>
      </c>
      <c r="M26" s="1238" t="s">
        <v>105</v>
      </c>
      <c r="N26" s="1239"/>
      <c r="O26" s="1239"/>
      <c r="P26" s="1239" t="s">
        <v>75</v>
      </c>
      <c r="Q26" s="1240">
        <v>1874981</v>
      </c>
      <c r="R26" s="1240">
        <v>1874981</v>
      </c>
      <c r="S26" s="1239" t="s">
        <v>84</v>
      </c>
      <c r="T26" s="1239" t="s">
        <v>77</v>
      </c>
      <c r="U26" s="1238" t="s">
        <v>101</v>
      </c>
      <c r="V26" s="1239"/>
      <c r="W26" s="1241"/>
      <c r="X26" s="1242"/>
      <c r="Y26" s="1243"/>
      <c r="Z26" s="1239"/>
      <c r="AA26" s="1239"/>
      <c r="AB26" s="1244"/>
      <c r="AC26" s="1245">
        <v>1379088</v>
      </c>
      <c r="AD26" s="1245">
        <v>1379088</v>
      </c>
      <c r="AE26" s="1245">
        <v>1379088</v>
      </c>
      <c r="AF26" s="1245">
        <v>862736</v>
      </c>
      <c r="AG26" s="1245"/>
      <c r="AH26" s="1245"/>
      <c r="AI26" s="1245"/>
      <c r="AJ26" s="1245"/>
      <c r="AK26" s="1245"/>
      <c r="AL26" s="1245"/>
      <c r="AM26" s="1245"/>
      <c r="AN26" s="1245"/>
      <c r="AO26" s="1246"/>
      <c r="AP26" s="1246"/>
    </row>
    <row r="27" spans="1:43" ht="75" x14ac:dyDescent="0.25">
      <c r="A27" s="1233" t="s">
        <v>69</v>
      </c>
      <c r="B27" s="1234" t="s">
        <v>121</v>
      </c>
      <c r="C27" s="1234" t="s">
        <v>122</v>
      </c>
      <c r="D27" s="1234" t="s">
        <v>72</v>
      </c>
      <c r="E27" s="1234" t="s">
        <v>73</v>
      </c>
      <c r="F27" s="1235"/>
      <c r="G27" s="1235"/>
      <c r="H27" s="1235"/>
      <c r="I27" s="1233"/>
      <c r="J27" s="1236" t="s">
        <v>144</v>
      </c>
      <c r="K27" s="1247">
        <v>91111703</v>
      </c>
      <c r="L27" s="1239" t="s">
        <v>145</v>
      </c>
      <c r="M27" s="1248" t="s">
        <v>59</v>
      </c>
      <c r="N27" s="1239" t="s">
        <v>131</v>
      </c>
      <c r="O27" s="1239" t="s">
        <v>115</v>
      </c>
      <c r="P27" s="1239" t="s">
        <v>75</v>
      </c>
      <c r="Q27" s="1249">
        <v>5000000</v>
      </c>
      <c r="R27" s="1249"/>
      <c r="S27" s="1239" t="s">
        <v>84</v>
      </c>
      <c r="T27" s="1239" t="s">
        <v>77</v>
      </c>
      <c r="U27" s="1250" t="s">
        <v>101</v>
      </c>
      <c r="V27" s="1251"/>
      <c r="W27" s="1252"/>
      <c r="X27" s="1253"/>
      <c r="Y27" s="1251"/>
      <c r="Z27" s="1251"/>
      <c r="AA27" s="1251"/>
      <c r="AB27" s="1254"/>
      <c r="AC27" s="1255"/>
      <c r="AD27" s="1255"/>
      <c r="AE27" s="1256"/>
      <c r="AF27" s="1255"/>
      <c r="AG27" s="1256"/>
      <c r="AH27" s="1257"/>
      <c r="AI27" s="1255"/>
      <c r="AJ27" s="1255"/>
      <c r="AK27" s="1255"/>
      <c r="AL27" s="1256"/>
      <c r="AM27" s="1255">
        <v>10000000</v>
      </c>
      <c r="AN27" s="1255"/>
      <c r="AO27" s="1246"/>
      <c r="AP27" s="1246"/>
      <c r="AQ27" s="1105"/>
    </row>
    <row r="28" spans="1:43" ht="114.75" x14ac:dyDescent="0.25">
      <c r="A28" s="1258" t="s">
        <v>69</v>
      </c>
      <c r="B28" s="1259" t="s">
        <v>121</v>
      </c>
      <c r="C28" s="1260" t="s">
        <v>122</v>
      </c>
      <c r="D28" s="1260" t="s">
        <v>72</v>
      </c>
      <c r="E28" s="1260" t="s">
        <v>73</v>
      </c>
      <c r="F28" s="1261"/>
      <c r="G28" s="1261"/>
      <c r="H28" s="1261"/>
      <c r="I28" s="1261"/>
      <c r="J28" s="1262" t="s">
        <v>123</v>
      </c>
      <c r="K28" s="1262">
        <v>23181801</v>
      </c>
      <c r="L28" s="1263" t="s">
        <v>124</v>
      </c>
      <c r="M28" s="1264" t="s">
        <v>58</v>
      </c>
      <c r="N28" s="1262" t="s">
        <v>390</v>
      </c>
      <c r="O28" s="1262"/>
      <c r="P28" s="1262" t="s">
        <v>75</v>
      </c>
      <c r="Q28" s="1265">
        <v>80000000</v>
      </c>
      <c r="R28" s="1265"/>
      <c r="S28" s="1262" t="s">
        <v>76</v>
      </c>
      <c r="T28" s="1262" t="s">
        <v>77</v>
      </c>
      <c r="U28" s="1266" t="s">
        <v>126</v>
      </c>
      <c r="V28" s="1267"/>
      <c r="W28" s="1267"/>
      <c r="X28" s="1268">
        <f>+Q28*30%</f>
        <v>24000000</v>
      </c>
      <c r="Y28" s="1268"/>
      <c r="Z28" s="1268">
        <f>+Q28*30%</f>
        <v>24000000</v>
      </c>
      <c r="AA28" s="1269"/>
      <c r="AB28" s="1268"/>
      <c r="AC28" s="1268">
        <f>+Q28*40%</f>
        <v>32000000</v>
      </c>
      <c r="AD28" s="1269"/>
      <c r="AE28" s="1267"/>
      <c r="AF28" s="1267"/>
      <c r="AG28" s="1267"/>
      <c r="AH28" s="1270"/>
      <c r="AI28" s="1270"/>
      <c r="AJ28" s="1270"/>
      <c r="AK28" s="1270"/>
      <c r="AL28" s="1270"/>
      <c r="AM28" s="1270"/>
      <c r="AN28" s="1270"/>
      <c r="AO28" s="1605"/>
      <c r="AP28" s="1605"/>
      <c r="AQ28" s="1148">
        <f>+AE28+AF28+AG28+AH28+AI28+AJ28+AK28+AL28+AM28+AN28</f>
        <v>0</v>
      </c>
    </row>
    <row r="29" spans="1:43" ht="140.25" x14ac:dyDescent="0.25">
      <c r="A29" s="1258" t="s">
        <v>69</v>
      </c>
      <c r="B29" s="1259" t="s">
        <v>121</v>
      </c>
      <c r="C29" s="1260" t="s">
        <v>122</v>
      </c>
      <c r="D29" s="1260" t="s">
        <v>72</v>
      </c>
      <c r="E29" s="1260" t="s">
        <v>73</v>
      </c>
      <c r="F29" s="1261"/>
      <c r="G29" s="1261"/>
      <c r="H29" s="1261"/>
      <c r="I29" s="1271"/>
      <c r="J29" s="1272" t="s">
        <v>127</v>
      </c>
      <c r="K29" s="1272" t="s">
        <v>128</v>
      </c>
      <c r="L29" s="1273" t="s">
        <v>129</v>
      </c>
      <c r="M29" s="1274" t="s">
        <v>59</v>
      </c>
      <c r="N29" s="1272" t="s">
        <v>106</v>
      </c>
      <c r="O29" s="1272" t="s">
        <v>111</v>
      </c>
      <c r="P29" s="1262" t="s">
        <v>75</v>
      </c>
      <c r="Q29" s="1275">
        <v>600000000</v>
      </c>
      <c r="R29" s="1276"/>
      <c r="S29" s="1272" t="s">
        <v>133</v>
      </c>
      <c r="T29" s="1272" t="s">
        <v>77</v>
      </c>
      <c r="U29" s="1266" t="s">
        <v>126</v>
      </c>
      <c r="V29" s="1267"/>
      <c r="W29" s="1267"/>
      <c r="X29" s="1267"/>
      <c r="Y29" s="1268">
        <f>+Q29*30%</f>
        <v>180000000</v>
      </c>
      <c r="Z29" s="1268"/>
      <c r="AA29" s="1268">
        <f>+Q29*30%</f>
        <v>180000000</v>
      </c>
      <c r="AB29" s="1267"/>
      <c r="AC29" s="1268">
        <f>+Q29*40%</f>
        <v>240000000</v>
      </c>
      <c r="AD29" s="1267"/>
      <c r="AE29" s="1267"/>
      <c r="AF29" s="1267"/>
      <c r="AG29" s="1267"/>
      <c r="AH29" s="1270"/>
      <c r="AI29" s="1270"/>
      <c r="AJ29" s="1270"/>
      <c r="AK29" s="1270"/>
      <c r="AL29" s="1270"/>
      <c r="AM29" s="1270"/>
      <c r="AN29" s="1270"/>
      <c r="AO29" s="1246"/>
      <c r="AP29" s="1246"/>
    </row>
    <row r="30" spans="1:43" ht="75" x14ac:dyDescent="0.25">
      <c r="A30" s="1413" t="s">
        <v>69</v>
      </c>
      <c r="B30" s="1615" t="s">
        <v>121</v>
      </c>
      <c r="C30" s="1614" t="s">
        <v>122</v>
      </c>
      <c r="D30" s="1614" t="s">
        <v>72</v>
      </c>
      <c r="E30" s="1614" t="s">
        <v>73</v>
      </c>
      <c r="F30" s="1414"/>
      <c r="G30" s="1414"/>
      <c r="H30" s="1414"/>
      <c r="I30" s="1413"/>
      <c r="J30" s="1607"/>
      <c r="K30" s="1607"/>
      <c r="L30" s="1609" t="s">
        <v>134</v>
      </c>
      <c r="M30" s="1394" t="s">
        <v>105</v>
      </c>
      <c r="N30" s="1419"/>
      <c r="O30" s="1419"/>
      <c r="P30" s="1419" t="s">
        <v>75</v>
      </c>
      <c r="Q30" s="1610">
        <v>1874981</v>
      </c>
      <c r="R30" s="1610">
        <v>1874981</v>
      </c>
      <c r="S30" s="1419" t="s">
        <v>84</v>
      </c>
      <c r="T30" s="1419" t="s">
        <v>77</v>
      </c>
      <c r="U30" s="1394" t="s">
        <v>101</v>
      </c>
      <c r="V30" s="1419"/>
      <c r="W30" s="1419"/>
      <c r="X30" s="1242"/>
      <c r="Y30" s="1419"/>
      <c r="Z30" s="1419"/>
      <c r="AA30" s="1419"/>
      <c r="AB30" s="1419"/>
      <c r="AC30" s="1334">
        <v>1379088</v>
      </c>
      <c r="AD30" s="1334">
        <v>1379088</v>
      </c>
      <c r="AE30" s="1334">
        <v>1379088</v>
      </c>
      <c r="AF30" s="1334">
        <v>862736</v>
      </c>
      <c r="AG30" s="1334"/>
      <c r="AH30" s="1334"/>
      <c r="AI30" s="1334"/>
      <c r="AJ30" s="1334"/>
      <c r="AK30" s="1334"/>
      <c r="AL30" s="1334"/>
      <c r="AM30" s="1334"/>
      <c r="AN30" s="1334"/>
      <c r="AO30" s="1246"/>
      <c r="AP30" s="1246"/>
    </row>
    <row r="31" spans="1:43" x14ac:dyDescent="0.25">
      <c r="A31" s="1561"/>
      <c r="B31" s="1562"/>
      <c r="C31" s="1562"/>
      <c r="D31" s="1562"/>
      <c r="E31" s="1562"/>
      <c r="F31" s="1563"/>
      <c r="G31" s="1563"/>
      <c r="H31" s="1563"/>
      <c r="I31" s="1561"/>
      <c r="J31" s="1564"/>
      <c r="K31" s="1565"/>
      <c r="L31" s="1566"/>
      <c r="M31" s="1567"/>
      <c r="N31" s="1568"/>
      <c r="O31" s="1569"/>
      <c r="P31" s="1569"/>
      <c r="Q31" s="1570" t="e">
        <f>2165280000+#REF!</f>
        <v>#REF!</v>
      </c>
      <c r="R31" s="1571" t="e">
        <f>SUM(#REF!)</f>
        <v>#REF!</v>
      </c>
      <c r="S31" s="1572"/>
      <c r="T31" s="1561"/>
      <c r="U31" s="1573"/>
      <c r="V31" s="1574"/>
      <c r="W31" s="1574"/>
      <c r="X31" s="1574"/>
      <c r="Y31" s="1574"/>
      <c r="Z31" s="1575"/>
      <c r="AA31" s="1575"/>
      <c r="AB31" s="1574"/>
      <c r="AC31" s="1576" t="e">
        <f>+SUM(#REF!)</f>
        <v>#REF!</v>
      </c>
      <c r="AD31" s="1390"/>
      <c r="AE31" s="1390"/>
      <c r="AF31" s="1390"/>
      <c r="AG31" s="1390"/>
      <c r="AH31" s="1390"/>
      <c r="AI31" s="1390"/>
      <c r="AJ31" s="1390"/>
      <c r="AK31" s="1390"/>
      <c r="AL31" s="1390"/>
      <c r="AM31" s="1390"/>
      <c r="AN31" s="1390"/>
      <c r="AO31" s="1577"/>
      <c r="AP31" s="1578"/>
    </row>
    <row r="32" spans="1:43" x14ac:dyDescent="0.25">
      <c r="A32" s="1579"/>
      <c r="B32" s="1579"/>
      <c r="C32" s="1580"/>
      <c r="D32" s="1580"/>
      <c r="E32" s="1580"/>
      <c r="F32" s="1581"/>
      <c r="G32" s="1581"/>
      <c r="H32" s="1581"/>
      <c r="I32" s="1579"/>
      <c r="J32" s="1582"/>
      <c r="K32" s="1583"/>
      <c r="L32" s="1584"/>
      <c r="M32" s="1579"/>
      <c r="N32" s="1581"/>
      <c r="O32" s="1585"/>
      <c r="P32" s="1586"/>
      <c r="Q32" s="1586"/>
      <c r="R32" s="1586" t="e">
        <f>+R31+#REF!</f>
        <v>#REF!</v>
      </c>
      <c r="S32" s="1585"/>
      <c r="T32" s="1585"/>
      <c r="U32" s="1587"/>
      <c r="V32" s="1588"/>
      <c r="W32" s="1589"/>
      <c r="X32" s="1589"/>
      <c r="Y32" s="1579"/>
      <c r="Z32" s="1589"/>
      <c r="AA32" s="1589"/>
      <c r="AB32" s="1590"/>
      <c r="AC32" s="1591"/>
      <c r="AD32" s="1425">
        <f t="shared" ref="AD32:AN32" si="6">SUM(AD30:AD31)</f>
        <v>1379088</v>
      </c>
      <c r="AE32" s="1425">
        <f t="shared" si="6"/>
        <v>1379088</v>
      </c>
      <c r="AF32" s="1425">
        <f t="shared" si="6"/>
        <v>862736</v>
      </c>
      <c r="AG32" s="1425">
        <f t="shared" si="6"/>
        <v>0</v>
      </c>
      <c r="AH32" s="1425">
        <f t="shared" si="6"/>
        <v>0</v>
      </c>
      <c r="AI32" s="1425">
        <f t="shared" si="6"/>
        <v>0</v>
      </c>
      <c r="AJ32" s="1425">
        <f t="shared" si="6"/>
        <v>0</v>
      </c>
      <c r="AK32" s="1425">
        <f t="shared" si="6"/>
        <v>0</v>
      </c>
      <c r="AL32" s="1425">
        <f t="shared" si="6"/>
        <v>0</v>
      </c>
      <c r="AM32" s="1425">
        <f t="shared" si="6"/>
        <v>0</v>
      </c>
      <c r="AN32" s="1425">
        <f t="shared" si="6"/>
        <v>0</v>
      </c>
      <c r="AO32" s="1583"/>
      <c r="AP32" s="1583"/>
    </row>
    <row r="33" spans="1:42" x14ac:dyDescent="0.25">
      <c r="A33" s="1592"/>
      <c r="B33" s="1592"/>
      <c r="C33" s="1593"/>
      <c r="D33" s="1593"/>
      <c r="E33" s="1593"/>
      <c r="F33" s="1594"/>
      <c r="G33" s="1594"/>
      <c r="H33" s="1594"/>
      <c r="I33" s="1592"/>
      <c r="J33" s="1595"/>
      <c r="K33" s="1596"/>
      <c r="L33" s="1597"/>
      <c r="M33" s="1592"/>
      <c r="N33" s="1594"/>
      <c r="O33" s="1598"/>
      <c r="P33" s="1599"/>
      <c r="Q33" s="1391"/>
      <c r="R33" s="1391"/>
      <c r="S33" s="1391">
        <f t="shared" ref="S33:U33" si="7">+S32</f>
        <v>0</v>
      </c>
      <c r="T33" s="1391">
        <f t="shared" si="7"/>
        <v>0</v>
      </c>
      <c r="U33" s="1391">
        <f t="shared" si="7"/>
        <v>0</v>
      </c>
      <c r="V33" s="1600"/>
      <c r="W33" s="1600"/>
      <c r="X33" s="1600"/>
      <c r="Y33" s="1601"/>
      <c r="Z33" s="1600"/>
      <c r="AA33" s="1600">
        <f t="shared" ref="AA33:AF33" si="8">+AA32</f>
        <v>0</v>
      </c>
      <c r="AB33" s="1602">
        <f t="shared" si="8"/>
        <v>0</v>
      </c>
      <c r="AC33" s="1391">
        <f t="shared" si="8"/>
        <v>0</v>
      </c>
      <c r="AD33" s="1391">
        <f t="shared" si="8"/>
        <v>1379088</v>
      </c>
      <c r="AE33" s="1391">
        <f t="shared" si="8"/>
        <v>1379088</v>
      </c>
      <c r="AF33" s="1391">
        <f t="shared" si="8"/>
        <v>862736</v>
      </c>
      <c r="AG33" s="1391">
        <f>+AG32</f>
        <v>0</v>
      </c>
      <c r="AH33" s="1391">
        <f t="shared" ref="AH33:AM33" si="9">+AH32</f>
        <v>0</v>
      </c>
      <c r="AI33" s="1391">
        <f t="shared" si="9"/>
        <v>0</v>
      </c>
      <c r="AJ33" s="1391">
        <f t="shared" si="9"/>
        <v>0</v>
      </c>
      <c r="AK33" s="1391">
        <f t="shared" si="9"/>
        <v>0</v>
      </c>
      <c r="AL33" s="1391">
        <f t="shared" si="9"/>
        <v>0</v>
      </c>
      <c r="AM33" s="1391">
        <f t="shared" si="9"/>
        <v>0</v>
      </c>
      <c r="AN33" s="1391">
        <f>+AN32</f>
        <v>0</v>
      </c>
      <c r="AO33" s="1596"/>
      <c r="AP33" s="1603"/>
    </row>
    <row r="34" spans="1:42" ht="105" x14ac:dyDescent="0.25">
      <c r="A34" s="1277" t="s">
        <v>69</v>
      </c>
      <c r="B34" s="1278" t="s">
        <v>159</v>
      </c>
      <c r="C34" s="1278" t="s">
        <v>160</v>
      </c>
      <c r="D34" s="1278" t="s">
        <v>72</v>
      </c>
      <c r="E34" s="1278" t="s">
        <v>73</v>
      </c>
      <c r="F34" s="1279"/>
      <c r="G34" s="1279"/>
      <c r="H34" s="1279"/>
      <c r="I34" s="1280"/>
      <c r="J34" s="1281" t="s">
        <v>161</v>
      </c>
      <c r="K34" s="1282" t="s">
        <v>162</v>
      </c>
      <c r="L34" s="1283" t="s">
        <v>735</v>
      </c>
      <c r="M34" s="1284" t="s">
        <v>59</v>
      </c>
      <c r="N34" s="1282" t="s">
        <v>782</v>
      </c>
      <c r="O34" s="1282" t="s">
        <v>111</v>
      </c>
      <c r="P34" s="1285" t="s">
        <v>75</v>
      </c>
      <c r="Q34" s="1286" t="s">
        <v>783</v>
      </c>
      <c r="R34" s="1287"/>
      <c r="S34" s="1282"/>
      <c r="T34" s="1282"/>
      <c r="U34" s="1285" t="s">
        <v>101</v>
      </c>
      <c r="V34" s="1288"/>
      <c r="W34" s="1288"/>
      <c r="X34" s="1288"/>
      <c r="Y34" s="1288"/>
      <c r="Z34" s="1288"/>
      <c r="AA34" s="1288"/>
      <c r="AB34" s="1288"/>
      <c r="AC34" s="1288"/>
      <c r="AD34" s="1288"/>
      <c r="AE34" s="1288"/>
      <c r="AF34" s="1288"/>
      <c r="AG34" s="1288"/>
      <c r="AH34" s="1288"/>
      <c r="AI34" s="1288"/>
      <c r="AJ34" s="1288"/>
      <c r="AK34" s="1288"/>
      <c r="AL34" s="1288"/>
      <c r="AM34" s="1288"/>
      <c r="AN34" s="1288"/>
      <c r="AO34" s="1288"/>
      <c r="AP34" s="1288"/>
    </row>
    <row r="35" spans="1:42" ht="45" x14ac:dyDescent="0.25">
      <c r="A35" s="1034" t="s">
        <v>69</v>
      </c>
      <c r="B35" s="1616" t="s">
        <v>159</v>
      </c>
      <c r="C35" s="1617" t="s">
        <v>160</v>
      </c>
      <c r="D35" s="1617" t="s">
        <v>72</v>
      </c>
      <c r="E35" s="1617" t="s">
        <v>73</v>
      </c>
      <c r="F35" s="1406"/>
      <c r="G35" s="1406"/>
      <c r="H35" s="1406"/>
      <c r="I35" s="1619"/>
      <c r="J35" s="1292"/>
      <c r="K35" s="1292"/>
      <c r="L35" s="1285" t="s">
        <v>158</v>
      </c>
      <c r="M35" s="1403"/>
      <c r="N35" s="1292"/>
      <c r="O35" s="1292"/>
      <c r="P35" s="1292" t="s">
        <v>75</v>
      </c>
      <c r="Q35" s="1293">
        <v>1406236</v>
      </c>
      <c r="R35" s="1293">
        <v>1406236</v>
      </c>
      <c r="S35" s="1292"/>
      <c r="T35" s="1292"/>
      <c r="U35" s="1145"/>
      <c r="V35" s="1620"/>
      <c r="W35" s="1042"/>
      <c r="X35" s="1337"/>
      <c r="Y35" s="1336"/>
      <c r="Z35" s="1042"/>
      <c r="AA35" s="1618"/>
      <c r="AB35" s="1076"/>
      <c r="AC35" s="1621"/>
      <c r="AD35" s="1622"/>
      <c r="AE35" s="1621"/>
      <c r="AF35" s="1621"/>
      <c r="AG35" s="1621"/>
      <c r="AH35" s="1402"/>
      <c r="AI35" s="1621"/>
      <c r="AJ35" s="1621"/>
      <c r="AK35" s="1623"/>
      <c r="AL35" s="1621"/>
      <c r="AM35" s="1621"/>
      <c r="AN35" s="1621"/>
      <c r="AO35" s="1402"/>
      <c r="AP35" s="1402"/>
    </row>
    <row r="36" spans="1:42" ht="120" x14ac:dyDescent="0.25">
      <c r="A36" s="816" t="s">
        <v>69</v>
      </c>
      <c r="B36" s="1289" t="s">
        <v>159</v>
      </c>
      <c r="C36" s="1289" t="s">
        <v>160</v>
      </c>
      <c r="D36" s="1278" t="s">
        <v>72</v>
      </c>
      <c r="E36" s="1278" t="s">
        <v>73</v>
      </c>
      <c r="F36" s="410"/>
      <c r="G36" s="410"/>
      <c r="H36" s="410"/>
      <c r="I36" s="426"/>
      <c r="J36" s="411" t="s">
        <v>171</v>
      </c>
      <c r="K36" s="411">
        <v>72101516</v>
      </c>
      <c r="L36" s="1290" t="s">
        <v>172</v>
      </c>
      <c r="M36" s="1291" t="s">
        <v>60</v>
      </c>
      <c r="N36" s="1292" t="s">
        <v>131</v>
      </c>
      <c r="O36" s="1292" t="s">
        <v>173</v>
      </c>
      <c r="P36" s="1292" t="s">
        <v>75</v>
      </c>
      <c r="Q36" s="1293">
        <v>12284494</v>
      </c>
      <c r="R36" s="1294"/>
      <c r="S36" s="411" t="s">
        <v>84</v>
      </c>
      <c r="T36" s="411" t="s">
        <v>77</v>
      </c>
      <c r="U36" s="1145" t="s">
        <v>101</v>
      </c>
      <c r="V36" s="1295"/>
      <c r="W36" s="1295"/>
      <c r="X36" s="1295"/>
      <c r="Y36" s="1295"/>
      <c r="Z36" s="1295"/>
      <c r="AA36" s="1295"/>
      <c r="AB36" s="1295"/>
      <c r="AC36" s="1295"/>
      <c r="AD36" s="1295"/>
      <c r="AE36" s="1295"/>
      <c r="AF36" s="1295"/>
      <c r="AG36" s="1295"/>
      <c r="AH36" s="1295"/>
      <c r="AI36" s="1295"/>
      <c r="AJ36" s="1295"/>
      <c r="AK36" s="1295"/>
      <c r="AL36" s="1295"/>
      <c r="AM36" s="1295"/>
      <c r="AN36" s="1295"/>
      <c r="AO36" s="1295"/>
      <c r="AP36" s="1295"/>
    </row>
    <row r="37" spans="1:42" ht="120" x14ac:dyDescent="0.25">
      <c r="A37" s="815" t="s">
        <v>69</v>
      </c>
      <c r="B37" s="1296" t="s">
        <v>159</v>
      </c>
      <c r="C37" s="1296" t="s">
        <v>160</v>
      </c>
      <c r="D37" s="1297" t="s">
        <v>72</v>
      </c>
      <c r="E37" s="1278" t="s">
        <v>73</v>
      </c>
      <c r="F37" s="410"/>
      <c r="G37" s="410"/>
      <c r="H37" s="410"/>
      <c r="I37" s="815"/>
      <c r="J37" s="1282" t="s">
        <v>174</v>
      </c>
      <c r="K37" s="1282">
        <v>92101501</v>
      </c>
      <c r="L37" s="902" t="s">
        <v>713</v>
      </c>
      <c r="M37" s="1284" t="s">
        <v>59</v>
      </c>
      <c r="N37" s="1298" t="s">
        <v>331</v>
      </c>
      <c r="O37" s="1282" t="s">
        <v>317</v>
      </c>
      <c r="P37" s="1282" t="s">
        <v>75</v>
      </c>
      <c r="Q37" s="1299">
        <v>2322516915</v>
      </c>
      <c r="R37" s="1300"/>
      <c r="S37" s="1282"/>
      <c r="T37" s="1282"/>
      <c r="U37" s="1145" t="s">
        <v>101</v>
      </c>
      <c r="V37" s="1295"/>
      <c r="W37" s="1295"/>
      <c r="X37" s="1295"/>
      <c r="Y37" s="1295"/>
      <c r="Z37" s="1295"/>
      <c r="AA37" s="1295"/>
      <c r="AB37" s="1295"/>
      <c r="AC37" s="1295"/>
      <c r="AD37" s="1295"/>
      <c r="AE37" s="1295"/>
      <c r="AF37" s="1295"/>
      <c r="AG37" s="1295"/>
      <c r="AH37" s="1295"/>
      <c r="AI37" s="1295"/>
      <c r="AJ37" s="1295"/>
      <c r="AK37" s="1295"/>
      <c r="AL37" s="1295"/>
      <c r="AM37" s="1295"/>
      <c r="AN37" s="1295"/>
      <c r="AO37" s="1295"/>
      <c r="AP37" s="1295"/>
    </row>
    <row r="38" spans="1:42" ht="135" x14ac:dyDescent="0.25">
      <c r="A38" s="815" t="s">
        <v>69</v>
      </c>
      <c r="B38" s="1296" t="s">
        <v>159</v>
      </c>
      <c r="C38" s="1296" t="s">
        <v>160</v>
      </c>
      <c r="D38" s="1297" t="s">
        <v>72</v>
      </c>
      <c r="E38" s="1278" t="s">
        <v>73</v>
      </c>
      <c r="F38" s="410"/>
      <c r="G38" s="410"/>
      <c r="H38" s="410"/>
      <c r="I38" s="815"/>
      <c r="J38" s="1282" t="s">
        <v>184</v>
      </c>
      <c r="K38" s="1282" t="s">
        <v>185</v>
      </c>
      <c r="L38" s="1301" t="s">
        <v>678</v>
      </c>
      <c r="M38" s="1291" t="s">
        <v>57</v>
      </c>
      <c r="N38" s="411" t="s">
        <v>769</v>
      </c>
      <c r="O38" s="411" t="s">
        <v>763</v>
      </c>
      <c r="P38" s="411" t="s">
        <v>75</v>
      </c>
      <c r="Q38" s="897">
        <v>934000000</v>
      </c>
      <c r="R38" s="897"/>
      <c r="S38" s="411" t="s">
        <v>76</v>
      </c>
      <c r="T38" s="411" t="s">
        <v>77</v>
      </c>
      <c r="U38" s="1145" t="s">
        <v>101</v>
      </c>
      <c r="V38" s="1295"/>
      <c r="W38" s="1295"/>
      <c r="X38" s="1295"/>
      <c r="Y38" s="1295"/>
      <c r="Z38" s="1295"/>
      <c r="AA38" s="1295"/>
      <c r="AB38" s="1295"/>
      <c r="AC38" s="1295"/>
      <c r="AD38" s="1295"/>
      <c r="AE38" s="1295"/>
      <c r="AF38" s="1295"/>
      <c r="AG38" s="1295"/>
      <c r="AH38" s="1295"/>
      <c r="AI38" s="1295"/>
      <c r="AJ38" s="1295"/>
      <c r="AK38" s="1295"/>
      <c r="AL38" s="1295"/>
      <c r="AM38" s="1295"/>
      <c r="AN38" s="1295"/>
      <c r="AO38" s="1295"/>
      <c r="AP38" s="1295"/>
    </row>
    <row r="39" spans="1:42" x14ac:dyDescent="0.25">
      <c r="A39" s="1034"/>
      <c r="B39" s="1616"/>
      <c r="C39" s="1617"/>
      <c r="D39" s="1617"/>
      <c r="E39" s="1617"/>
      <c r="F39" s="1406"/>
      <c r="G39" s="1406"/>
      <c r="H39" s="1406"/>
      <c r="I39" s="1407"/>
      <c r="J39" s="1285"/>
      <c r="K39" s="1285"/>
      <c r="L39" s="1301"/>
      <c r="M39" s="1403"/>
      <c r="N39" s="1292"/>
      <c r="O39" s="1292"/>
      <c r="P39" s="1292"/>
      <c r="Q39" s="1404"/>
      <c r="R39" s="1404"/>
      <c r="S39" s="1292"/>
      <c r="T39" s="1292"/>
      <c r="U39" s="1145"/>
      <c r="V39" s="1335"/>
      <c r="W39" s="1336"/>
      <c r="X39" s="1337"/>
      <c r="Y39" s="1336"/>
      <c r="Z39" s="1336"/>
      <c r="AA39" s="1405"/>
      <c r="AB39" s="1405"/>
      <c r="AC39" s="1338"/>
      <c r="AD39" s="1338"/>
      <c r="AE39" s="1338"/>
      <c r="AF39" s="1338"/>
      <c r="AG39" s="1338"/>
      <c r="AH39" s="1338"/>
      <c r="AI39" s="1338"/>
      <c r="AJ39" s="1338"/>
      <c r="AK39" s="1338"/>
      <c r="AL39" s="1338"/>
      <c r="AM39" s="1338"/>
      <c r="AN39" s="1338"/>
      <c r="AO39" s="1295"/>
      <c r="AP39" s="1295"/>
    </row>
    <row r="40" spans="1:42" ht="195" x14ac:dyDescent="0.25">
      <c r="A40" s="1034" t="s">
        <v>69</v>
      </c>
      <c r="B40" s="1616" t="s">
        <v>159</v>
      </c>
      <c r="C40" s="1617" t="s">
        <v>160</v>
      </c>
      <c r="D40" s="1617" t="s">
        <v>72</v>
      </c>
      <c r="E40" s="1617" t="s">
        <v>73</v>
      </c>
      <c r="F40" s="1406"/>
      <c r="G40" s="1406"/>
      <c r="H40" s="1406"/>
      <c r="I40" s="1407"/>
      <c r="J40" s="1285" t="s">
        <v>189</v>
      </c>
      <c r="K40" s="1285" t="s">
        <v>190</v>
      </c>
      <c r="L40" s="1408" t="s">
        <v>191</v>
      </c>
      <c r="M40" s="1403" t="s">
        <v>164</v>
      </c>
      <c r="N40" s="1145" t="s">
        <v>339</v>
      </c>
      <c r="O40" s="1292" t="s">
        <v>173</v>
      </c>
      <c r="P40" s="1292" t="s">
        <v>75</v>
      </c>
      <c r="Q40" s="1404">
        <v>50000000</v>
      </c>
      <c r="R40" s="1404">
        <v>25437516</v>
      </c>
      <c r="S40" s="1292" t="s">
        <v>76</v>
      </c>
      <c r="T40" s="1292" t="s">
        <v>77</v>
      </c>
      <c r="U40" s="1145" t="s">
        <v>79</v>
      </c>
      <c r="V40" s="1335"/>
      <c r="W40" s="1336"/>
      <c r="X40" s="1337"/>
      <c r="Y40" s="1336"/>
      <c r="Z40" s="1336"/>
      <c r="AA40" s="1405"/>
      <c r="AB40" s="1405"/>
      <c r="AC40" s="1338"/>
      <c r="AD40" s="1338"/>
      <c r="AE40" s="1338"/>
      <c r="AF40" s="1338">
        <v>2826391</v>
      </c>
      <c r="AG40" s="1338">
        <v>2826391</v>
      </c>
      <c r="AH40" s="1338">
        <v>2826391</v>
      </c>
      <c r="AI40" s="1338">
        <v>2826391</v>
      </c>
      <c r="AJ40" s="1338">
        <v>2826391</v>
      </c>
      <c r="AK40" s="1338">
        <v>2826391</v>
      </c>
      <c r="AL40" s="1338">
        <v>2826391</v>
      </c>
      <c r="AM40" s="1338">
        <v>2826391</v>
      </c>
      <c r="AN40" s="1338">
        <v>2826391</v>
      </c>
      <c r="AO40" s="1402"/>
      <c r="AP40" s="1402"/>
    </row>
    <row r="41" spans="1:42" x14ac:dyDescent="0.25">
      <c r="A41" s="1561"/>
      <c r="B41" s="1562"/>
      <c r="C41" s="1562"/>
      <c r="D41" s="1562"/>
      <c r="E41" s="1562"/>
      <c r="F41" s="1563"/>
      <c r="G41" s="1563"/>
      <c r="H41" s="1563"/>
      <c r="I41" s="1561"/>
      <c r="J41" s="1564"/>
      <c r="K41" s="1565"/>
      <c r="L41" s="1566"/>
      <c r="M41" s="1567"/>
      <c r="N41" s="1568"/>
      <c r="O41" s="1569"/>
      <c r="P41" s="1569"/>
      <c r="Q41" s="1570" t="e">
        <f>2165280000+#REF!</f>
        <v>#REF!</v>
      </c>
      <c r="R41" s="1571" t="e">
        <f>SUM(#REF!)</f>
        <v>#REF!</v>
      </c>
      <c r="S41" s="1572"/>
      <c r="T41" s="1561"/>
      <c r="U41" s="1573"/>
      <c r="V41" s="1574"/>
      <c r="W41" s="1574"/>
      <c r="X41" s="1574"/>
      <c r="Y41" s="1574"/>
      <c r="Z41" s="1575"/>
      <c r="AA41" s="1575"/>
      <c r="AB41" s="1574"/>
      <c r="AC41" s="1576" t="e">
        <f>+SUM(#REF!)</f>
        <v>#REF!</v>
      </c>
      <c r="AD41" s="1390"/>
      <c r="AE41" s="1390"/>
      <c r="AF41" s="1390"/>
      <c r="AG41" s="1390"/>
      <c r="AH41" s="1390"/>
      <c r="AI41" s="1390"/>
      <c r="AJ41" s="1390"/>
      <c r="AK41" s="1390"/>
      <c r="AL41" s="1390"/>
      <c r="AM41" s="1390"/>
      <c r="AN41" s="1390"/>
      <c r="AO41" s="1577"/>
      <c r="AP41" s="1578"/>
    </row>
    <row r="42" spans="1:42" x14ac:dyDescent="0.25">
      <c r="A42" s="1579"/>
      <c r="B42" s="1579"/>
      <c r="C42" s="1580"/>
      <c r="D42" s="1580"/>
      <c r="E42" s="1580"/>
      <c r="F42" s="1581"/>
      <c r="G42" s="1581"/>
      <c r="H42" s="1581"/>
      <c r="I42" s="1579"/>
      <c r="J42" s="1582"/>
      <c r="K42" s="1583"/>
      <c r="L42" s="1584"/>
      <c r="M42" s="1579"/>
      <c r="N42" s="1581"/>
      <c r="O42" s="1585"/>
      <c r="P42" s="1586"/>
      <c r="Q42" s="1586"/>
      <c r="R42" s="1586" t="e">
        <f>+R41+#REF!</f>
        <v>#REF!</v>
      </c>
      <c r="S42" s="1585"/>
      <c r="T42" s="1585"/>
      <c r="U42" s="1587"/>
      <c r="V42" s="1588"/>
      <c r="W42" s="1589"/>
      <c r="X42" s="1589"/>
      <c r="Y42" s="1579"/>
      <c r="Z42" s="1589"/>
      <c r="AA42" s="1589"/>
      <c r="AB42" s="1590"/>
      <c r="AC42" s="1591"/>
      <c r="AD42" s="1425">
        <f t="shared" ref="AD42:AN42" si="10">SUM(AD41:AD41)</f>
        <v>0</v>
      </c>
      <c r="AE42" s="1425">
        <f t="shared" si="10"/>
        <v>0</v>
      </c>
      <c r="AF42" s="1425">
        <f t="shared" si="10"/>
        <v>0</v>
      </c>
      <c r="AG42" s="1425">
        <f t="shared" si="10"/>
        <v>0</v>
      </c>
      <c r="AH42" s="1425">
        <f t="shared" si="10"/>
        <v>0</v>
      </c>
      <c r="AI42" s="1425">
        <f t="shared" si="10"/>
        <v>0</v>
      </c>
      <c r="AJ42" s="1425">
        <f t="shared" si="10"/>
        <v>0</v>
      </c>
      <c r="AK42" s="1425">
        <f t="shared" si="10"/>
        <v>0</v>
      </c>
      <c r="AL42" s="1425">
        <f t="shared" si="10"/>
        <v>0</v>
      </c>
      <c r="AM42" s="1425">
        <f t="shared" si="10"/>
        <v>0</v>
      </c>
      <c r="AN42" s="1425">
        <f t="shared" si="10"/>
        <v>0</v>
      </c>
      <c r="AO42" s="1583"/>
      <c r="AP42" s="1583"/>
    </row>
    <row r="43" spans="1:42" x14ac:dyDescent="0.25">
      <c r="A43" s="1592"/>
      <c r="B43" s="1592"/>
      <c r="C43" s="1593"/>
      <c r="D43" s="1593"/>
      <c r="E43" s="1593"/>
      <c r="F43" s="1594"/>
      <c r="G43" s="1594"/>
      <c r="H43" s="1594"/>
      <c r="I43" s="1592"/>
      <c r="J43" s="1595"/>
      <c r="K43" s="1596"/>
      <c r="L43" s="1597"/>
      <c r="M43" s="1592"/>
      <c r="N43" s="1594"/>
      <c r="O43" s="1598"/>
      <c r="P43" s="1599"/>
      <c r="Q43" s="1391"/>
      <c r="R43" s="1391"/>
      <c r="S43" s="1391">
        <f t="shared" ref="S43:U43" si="11">+S42</f>
        <v>0</v>
      </c>
      <c r="T43" s="1391">
        <f t="shared" si="11"/>
        <v>0</v>
      </c>
      <c r="U43" s="1391">
        <f t="shared" si="11"/>
        <v>0</v>
      </c>
      <c r="V43" s="1600"/>
      <c r="W43" s="1600"/>
      <c r="X43" s="1600"/>
      <c r="Y43" s="1601"/>
      <c r="Z43" s="1600"/>
      <c r="AA43" s="1600">
        <f t="shared" ref="AA43:AF43" si="12">+AA42</f>
        <v>0</v>
      </c>
      <c r="AB43" s="1602">
        <f t="shared" si="12"/>
        <v>0</v>
      </c>
      <c r="AC43" s="1391">
        <f t="shared" si="12"/>
        <v>0</v>
      </c>
      <c r="AD43" s="1391">
        <f t="shared" si="12"/>
        <v>0</v>
      </c>
      <c r="AE43" s="1391">
        <f t="shared" si="12"/>
        <v>0</v>
      </c>
      <c r="AF43" s="1391">
        <f t="shared" si="12"/>
        <v>0</v>
      </c>
      <c r="AG43" s="1391">
        <f>+AG42</f>
        <v>0</v>
      </c>
      <c r="AH43" s="1391">
        <f t="shared" ref="AH43:AM43" si="13">+AH42</f>
        <v>0</v>
      </c>
      <c r="AI43" s="1391">
        <f t="shared" si="13"/>
        <v>0</v>
      </c>
      <c r="AJ43" s="1391">
        <f t="shared" si="13"/>
        <v>0</v>
      </c>
      <c r="AK43" s="1391">
        <f t="shared" si="13"/>
        <v>0</v>
      </c>
      <c r="AL43" s="1391">
        <f t="shared" si="13"/>
        <v>0</v>
      </c>
      <c r="AM43" s="1391">
        <f t="shared" si="13"/>
        <v>0</v>
      </c>
      <c r="AN43" s="1391">
        <f>+AN42</f>
        <v>0</v>
      </c>
      <c r="AO43" s="1596"/>
      <c r="AP43" s="1603"/>
    </row>
    <row r="44" spans="1:42" ht="60" x14ac:dyDescent="0.25">
      <c r="A44" s="1152" t="s">
        <v>69</v>
      </c>
      <c r="B44" s="1339" t="s">
        <v>760</v>
      </c>
      <c r="C44" s="1340" t="s">
        <v>196</v>
      </c>
      <c r="D44" s="1341" t="s">
        <v>72</v>
      </c>
      <c r="E44" s="1341" t="s">
        <v>73</v>
      </c>
      <c r="F44" s="1151"/>
      <c r="G44" s="1151"/>
      <c r="H44" s="1151"/>
      <c r="I44" s="1151"/>
      <c r="J44" s="1150" t="s">
        <v>781</v>
      </c>
      <c r="K44" s="1150">
        <v>43232804</v>
      </c>
      <c r="L44" s="1151" t="s">
        <v>761</v>
      </c>
      <c r="M44" s="1151" t="s">
        <v>59</v>
      </c>
      <c r="N44" s="1151" t="s">
        <v>106</v>
      </c>
      <c r="O44" s="1151" t="s">
        <v>762</v>
      </c>
      <c r="P44" s="1151" t="s">
        <v>75</v>
      </c>
      <c r="Q44" s="1342">
        <v>120000000</v>
      </c>
      <c r="R44" s="1151"/>
      <c r="S44" s="1151"/>
      <c r="T44" s="1151"/>
      <c r="U44" s="1151"/>
      <c r="V44" s="1151"/>
      <c r="W44" s="1151"/>
      <c r="X44" s="1151"/>
      <c r="Y44" s="1151"/>
      <c r="Z44" s="1151"/>
      <c r="AA44" s="1151"/>
      <c r="AB44" s="1151"/>
      <c r="AC44" s="1151"/>
      <c r="AD44" s="1151"/>
      <c r="AE44" s="1151"/>
      <c r="AF44" s="1151"/>
      <c r="AG44" s="1151"/>
      <c r="AH44" s="1151"/>
      <c r="AI44" s="1151"/>
      <c r="AJ44" s="1151"/>
      <c r="AK44" s="1151"/>
      <c r="AL44" s="1151"/>
      <c r="AM44" s="1151"/>
      <c r="AN44" s="1151"/>
      <c r="AO44" s="1151"/>
      <c r="AP44" s="1151"/>
    </row>
    <row r="45" spans="1:42" x14ac:dyDescent="0.25">
      <c r="A45" s="1428"/>
      <c r="B45" s="1427"/>
      <c r="C45" s="1427"/>
      <c r="D45" s="1427"/>
      <c r="E45" s="1340"/>
      <c r="F45" s="1400"/>
      <c r="G45" s="1400"/>
      <c r="H45" s="1400"/>
      <c r="I45" s="1152"/>
      <c r="J45" s="1624"/>
      <c r="K45" s="1365"/>
      <c r="L45" s="1365"/>
      <c r="M45" s="1433"/>
      <c r="N45" s="1365"/>
      <c r="O45" s="1365"/>
      <c r="P45" s="1365"/>
      <c r="Q45" s="1399"/>
      <c r="R45" s="1399"/>
      <c r="S45" s="1365"/>
      <c r="T45" s="1365"/>
      <c r="U45" s="1365"/>
      <c r="V45" s="1090"/>
      <c r="W45" s="1365"/>
      <c r="X45" s="1089"/>
      <c r="Y45" s="1365"/>
      <c r="Z45" s="1365"/>
      <c r="AA45" s="1365"/>
      <c r="AB45" s="1365"/>
      <c r="AC45" s="1429"/>
      <c r="AD45" s="1429"/>
      <c r="AE45" s="1398"/>
      <c r="AF45" s="1429"/>
      <c r="AG45" s="1399"/>
      <c r="AH45" s="1398"/>
      <c r="AI45" s="1398"/>
      <c r="AJ45" s="1409"/>
      <c r="AK45" s="1399"/>
      <c r="AL45" s="1429"/>
      <c r="AM45" s="1397"/>
      <c r="AN45" s="1429"/>
      <c r="AO45" s="1103"/>
      <c r="AP45" s="1103"/>
    </row>
    <row r="46" spans="1:42" x14ac:dyDescent="0.25">
      <c r="A46" s="1428"/>
      <c r="B46" s="1427"/>
      <c r="C46" s="1427"/>
      <c r="D46" s="1427"/>
      <c r="E46" s="1340"/>
      <c r="F46" s="1400"/>
      <c r="G46" s="1400"/>
      <c r="H46" s="1400"/>
      <c r="I46" s="1152"/>
      <c r="J46" s="1624"/>
      <c r="K46" s="1365"/>
      <c r="L46" s="1625"/>
      <c r="M46" s="1433"/>
      <c r="N46" s="1365"/>
      <c r="O46" s="1365"/>
      <c r="P46" s="1365"/>
      <c r="Q46" s="1399"/>
      <c r="R46" s="1626"/>
      <c r="S46" s="1365"/>
      <c r="T46" s="1365"/>
      <c r="U46" s="1365"/>
      <c r="V46" s="1627"/>
      <c r="W46" s="1365"/>
      <c r="X46" s="1430"/>
      <c r="Y46" s="1090"/>
      <c r="Z46" s="1365"/>
      <c r="AA46" s="1365"/>
      <c r="AB46" s="1365"/>
      <c r="AC46" s="1429"/>
      <c r="AD46" s="1429"/>
      <c r="AE46" s="1409"/>
      <c r="AF46" s="1409"/>
      <c r="AG46" s="1409"/>
      <c r="AH46" s="1409"/>
      <c r="AI46" s="1409"/>
      <c r="AJ46" s="1409"/>
      <c r="AK46" s="1409"/>
      <c r="AL46" s="1409"/>
      <c r="AM46" s="1409"/>
      <c r="AN46" s="1409"/>
      <c r="AO46" s="1103"/>
      <c r="AP46" s="1103"/>
    </row>
    <row r="47" spans="1:42" x14ac:dyDescent="0.25">
      <c r="A47" s="1428"/>
      <c r="B47" s="1427"/>
      <c r="C47" s="1427"/>
      <c r="D47" s="1427"/>
      <c r="E47" s="1340"/>
      <c r="F47" s="1400"/>
      <c r="G47" s="1400"/>
      <c r="H47" s="1400"/>
      <c r="I47" s="1152"/>
      <c r="J47" s="1431"/>
      <c r="K47" s="1063"/>
      <c r="L47" s="1432"/>
      <c r="M47" s="1433"/>
      <c r="N47" s="1365"/>
      <c r="O47" s="1365"/>
      <c r="P47" s="1365"/>
      <c r="Q47" s="1401"/>
      <c r="R47" s="1401"/>
      <c r="S47" s="1365"/>
      <c r="T47" s="1365"/>
      <c r="U47" s="1365"/>
      <c r="V47" s="1077"/>
      <c r="W47" s="1365"/>
      <c r="X47" s="1089"/>
      <c r="Y47" s="1365"/>
      <c r="Z47" s="1365"/>
      <c r="AA47" s="1365"/>
      <c r="AB47" s="1365"/>
      <c r="AC47" s="1429"/>
      <c r="AD47" s="1409"/>
      <c r="AE47" s="1409"/>
      <c r="AF47" s="1409"/>
      <c r="AG47" s="1409"/>
      <c r="AH47" s="1409"/>
      <c r="AI47" s="1409"/>
      <c r="AJ47" s="1409"/>
      <c r="AK47" s="1409"/>
      <c r="AL47" s="1409"/>
      <c r="AM47" s="1409"/>
      <c r="AN47" s="1409"/>
      <c r="AO47" s="1103"/>
      <c r="AP47" s="1103"/>
    </row>
    <row r="48" spans="1:42" x14ac:dyDescent="0.25">
      <c r="A48" s="1428"/>
      <c r="B48" s="1427"/>
      <c r="C48" s="1427"/>
      <c r="D48" s="1427"/>
      <c r="E48" s="1340"/>
      <c r="F48" s="1400"/>
      <c r="G48" s="1400"/>
      <c r="H48" s="1400"/>
      <c r="I48" s="1152"/>
      <c r="J48" s="1431"/>
      <c r="K48" s="1063"/>
      <c r="L48" s="1432"/>
      <c r="M48" s="1433"/>
      <c r="N48" s="1365"/>
      <c r="O48" s="1365"/>
      <c r="P48" s="1365"/>
      <c r="Q48" s="1401"/>
      <c r="R48" s="1401"/>
      <c r="S48" s="1365"/>
      <c r="T48" s="1365"/>
      <c r="U48" s="1365"/>
      <c r="V48" s="1077"/>
      <c r="W48" s="1365"/>
      <c r="X48" s="1089"/>
      <c r="Y48" s="1365"/>
      <c r="Z48" s="1365"/>
      <c r="AA48" s="1365"/>
      <c r="AB48" s="1365"/>
      <c r="AC48" s="1429"/>
      <c r="AD48" s="1409"/>
      <c r="AE48" s="1409"/>
      <c r="AF48" s="1409"/>
      <c r="AG48" s="1409"/>
      <c r="AH48" s="1409"/>
      <c r="AI48" s="1409"/>
      <c r="AJ48" s="1409"/>
      <c r="AK48" s="1409"/>
      <c r="AL48" s="1409"/>
      <c r="AM48" s="1409"/>
      <c r="AN48" s="1409"/>
      <c r="AO48" s="1103"/>
      <c r="AP48" s="1103"/>
    </row>
    <row r="49" spans="1:42" x14ac:dyDescent="0.25">
      <c r="A49" s="1428"/>
      <c r="B49" s="1427"/>
      <c r="C49" s="1427"/>
      <c r="D49" s="1427"/>
      <c r="E49" s="1340"/>
      <c r="F49" s="1400"/>
      <c r="G49" s="1400"/>
      <c r="H49" s="1400"/>
      <c r="I49" s="1152"/>
      <c r="J49" s="1431"/>
      <c r="K49" s="1063"/>
      <c r="L49" s="1432"/>
      <c r="M49" s="1433"/>
      <c r="N49" s="1365"/>
      <c r="O49" s="1365"/>
      <c r="P49" s="1365"/>
      <c r="Q49" s="1434"/>
      <c r="R49" s="1434"/>
      <c r="S49" s="1365"/>
      <c r="T49" s="1365"/>
      <c r="U49" s="1365"/>
      <c r="V49" s="1435"/>
      <c r="W49" s="1628"/>
      <c r="X49" s="1089"/>
      <c r="Y49" s="1365"/>
      <c r="Z49" s="1365"/>
      <c r="AA49" s="1365"/>
      <c r="AB49" s="1365"/>
      <c r="AC49" s="1429"/>
      <c r="AD49" s="1434"/>
      <c r="AE49" s="1429"/>
      <c r="AF49" s="1434"/>
      <c r="AG49" s="1429"/>
      <c r="AH49" s="1434"/>
      <c r="AI49" s="1429"/>
      <c r="AJ49" s="1434"/>
      <c r="AK49" s="1429"/>
      <c r="AL49" s="1434"/>
      <c r="AM49" s="1429"/>
      <c r="AN49" s="1434"/>
      <c r="AO49" s="1103"/>
      <c r="AP49" s="1103"/>
    </row>
    <row r="50" spans="1:42" x14ac:dyDescent="0.25">
      <c r="A50" s="1428"/>
      <c r="B50" s="1427"/>
      <c r="C50" s="1427"/>
      <c r="D50" s="1427"/>
      <c r="E50" s="1340"/>
      <c r="F50" s="1400"/>
      <c r="G50" s="1400"/>
      <c r="H50" s="1400"/>
      <c r="I50" s="1152"/>
      <c r="J50" s="1396"/>
      <c r="K50" s="1436"/>
      <c r="L50" s="1077"/>
      <c r="M50" s="1365"/>
      <c r="N50" s="1365"/>
      <c r="O50" s="1396"/>
      <c r="P50" s="1365"/>
      <c r="Q50" s="1437"/>
      <c r="R50" s="1437"/>
      <c r="S50" s="1365"/>
      <c r="T50" s="1365"/>
      <c r="U50" s="1365"/>
      <c r="V50" s="1438"/>
      <c r="W50" s="1365"/>
      <c r="X50" s="1089"/>
      <c r="Y50" s="1365"/>
      <c r="Z50" s="1365"/>
      <c r="AA50" s="1365"/>
      <c r="AB50" s="1365"/>
      <c r="AC50" s="1409"/>
      <c r="AD50" s="1409"/>
      <c r="AE50" s="1409"/>
      <c r="AF50" s="1409"/>
      <c r="AG50" s="1409"/>
      <c r="AH50" s="1409"/>
      <c r="AI50" s="1409"/>
      <c r="AJ50" s="1409"/>
      <c r="AK50" s="1409"/>
      <c r="AL50" s="1409"/>
      <c r="AM50" s="1409"/>
      <c r="AN50" s="1409"/>
      <c r="AO50" s="1103"/>
      <c r="AP50" s="1103"/>
    </row>
    <row r="51" spans="1:42" x14ac:dyDescent="0.25">
      <c r="A51" s="1428"/>
      <c r="B51" s="1427"/>
      <c r="C51" s="1427"/>
      <c r="D51" s="1427"/>
      <c r="E51" s="1340"/>
      <c r="F51" s="1400"/>
      <c r="G51" s="1400"/>
      <c r="H51" s="1400"/>
      <c r="I51" s="1152"/>
      <c r="J51" s="1396"/>
      <c r="K51" s="1436"/>
      <c r="L51" s="1077"/>
      <c r="M51" s="1365"/>
      <c r="N51" s="1365"/>
      <c r="O51" s="1396"/>
      <c r="P51" s="1365"/>
      <c r="Q51" s="1437"/>
      <c r="R51" s="1437"/>
      <c r="S51" s="1365"/>
      <c r="T51" s="1365"/>
      <c r="U51" s="1365"/>
      <c r="V51" s="1438"/>
      <c r="W51" s="1365"/>
      <c r="X51" s="1089"/>
      <c r="Y51" s="1365"/>
      <c r="Z51" s="1365"/>
      <c r="AA51" s="1365"/>
      <c r="AB51" s="1365"/>
      <c r="AC51" s="1409"/>
      <c r="AD51" s="1409"/>
      <c r="AE51" s="1409"/>
      <c r="AF51" s="1409"/>
      <c r="AG51" s="1409"/>
      <c r="AH51" s="1409"/>
      <c r="AI51" s="1409"/>
      <c r="AJ51" s="1409"/>
      <c r="AK51" s="1409"/>
      <c r="AL51" s="1409"/>
      <c r="AM51" s="1409"/>
      <c r="AN51" s="1409"/>
      <c r="AO51" s="1103"/>
      <c r="AP51" s="1103"/>
    </row>
    <row r="52" spans="1:42" x14ac:dyDescent="0.25">
      <c r="A52" s="1302"/>
      <c r="B52" s="1303"/>
      <c r="C52" s="1304"/>
      <c r="D52" s="1304"/>
      <c r="E52" s="1304"/>
      <c r="F52" s="1136"/>
      <c r="G52" s="1136"/>
      <c r="H52" s="1136"/>
      <c r="I52" s="1136"/>
      <c r="J52" s="1305"/>
      <c r="K52" s="1306"/>
      <c r="L52" s="1134"/>
      <c r="M52" s="1307"/>
      <c r="N52" s="1306"/>
      <c r="O52" s="1306"/>
      <c r="P52" s="1306"/>
      <c r="Q52" s="1308"/>
      <c r="R52" s="1308"/>
      <c r="S52" s="1306"/>
      <c r="T52" s="1306"/>
      <c r="U52" s="1306"/>
      <c r="V52" s="1141"/>
      <c r="W52" s="1309"/>
      <c r="X52" s="1141"/>
      <c r="Y52" s="1141"/>
      <c r="Z52" s="1309"/>
      <c r="AA52" s="1141"/>
      <c r="AB52" s="1141"/>
      <c r="AC52" s="1141"/>
      <c r="AD52" s="1141"/>
      <c r="AE52" s="1141"/>
      <c r="AF52" s="1141"/>
      <c r="AG52" s="1141"/>
      <c r="AH52" s="1396"/>
      <c r="AI52" s="1396"/>
      <c r="AJ52" s="1396"/>
      <c r="AK52" s="1396"/>
      <c r="AL52" s="1396"/>
      <c r="AM52" s="1396"/>
      <c r="AN52" s="1396"/>
      <c r="AO52" s="1103"/>
      <c r="AP52" s="1103"/>
    </row>
    <row r="53" spans="1:42" x14ac:dyDescent="0.25">
      <c r="A53" s="1302"/>
      <c r="B53" s="1303"/>
      <c r="C53" s="1304"/>
      <c r="D53" s="1304"/>
      <c r="E53" s="1304"/>
      <c r="F53" s="1136"/>
      <c r="G53" s="1136"/>
      <c r="H53" s="1136"/>
      <c r="I53" s="1136"/>
      <c r="J53" s="1305"/>
      <c r="K53" s="1306"/>
      <c r="L53" s="1134"/>
      <c r="M53" s="1307"/>
      <c r="N53" s="1306"/>
      <c r="O53" s="1306"/>
      <c r="P53" s="1306"/>
      <c r="Q53" s="1308"/>
      <c r="R53" s="1308"/>
      <c r="S53" s="1306"/>
      <c r="T53" s="1306"/>
      <c r="U53" s="1306"/>
      <c r="V53" s="1309"/>
      <c r="W53" s="1309"/>
      <c r="X53" s="1141"/>
      <c r="Y53" s="1141"/>
      <c r="Z53" s="1309"/>
      <c r="AA53" s="1141"/>
      <c r="AB53" s="1141"/>
      <c r="AC53" s="1141"/>
      <c r="AD53" s="1141"/>
      <c r="AE53" s="1141"/>
      <c r="AF53" s="1141"/>
      <c r="AG53" s="1141"/>
      <c r="AH53" s="1396"/>
      <c r="AI53" s="1396"/>
      <c r="AJ53" s="1396"/>
      <c r="AK53" s="1396"/>
      <c r="AL53" s="1396"/>
      <c r="AM53" s="1396"/>
      <c r="AN53" s="1396"/>
      <c r="AO53" s="1103"/>
      <c r="AP53" s="1103"/>
    </row>
    <row r="54" spans="1:42" ht="19.5" customHeight="1" x14ac:dyDescent="0.25">
      <c r="A54" s="1561"/>
      <c r="B54" s="1562"/>
      <c r="C54" s="1562"/>
      <c r="D54" s="1562"/>
      <c r="E54" s="1562"/>
      <c r="F54" s="1563"/>
      <c r="G54" s="1563"/>
      <c r="H54" s="1563"/>
      <c r="I54" s="1561"/>
      <c r="J54" s="1564"/>
      <c r="K54" s="1565"/>
      <c r="L54" s="1566"/>
      <c r="M54" s="1567"/>
      <c r="N54" s="1568"/>
      <c r="O54" s="1569"/>
      <c r="P54" s="1569"/>
      <c r="Q54" s="1570" t="e">
        <f>2165280000+#REF!</f>
        <v>#REF!</v>
      </c>
      <c r="R54" s="1571" t="e">
        <f>SUM(#REF!)</f>
        <v>#REF!</v>
      </c>
      <c r="S54" s="1572"/>
      <c r="T54" s="1561"/>
      <c r="U54" s="1573"/>
      <c r="V54" s="1574"/>
      <c r="W54" s="1574"/>
      <c r="X54" s="1574"/>
      <c r="Y54" s="1574"/>
      <c r="Z54" s="1575"/>
      <c r="AA54" s="1575"/>
      <c r="AB54" s="1574"/>
      <c r="AC54" s="1576" t="e">
        <f>+SUM(#REF!)</f>
        <v>#REF!</v>
      </c>
      <c r="AD54" s="1390"/>
      <c r="AE54" s="1390"/>
      <c r="AF54" s="1390"/>
      <c r="AG54" s="1390"/>
      <c r="AH54" s="1390"/>
      <c r="AI54" s="1390"/>
      <c r="AJ54" s="1390"/>
      <c r="AK54" s="1390"/>
      <c r="AL54" s="1390"/>
      <c r="AM54" s="1390"/>
      <c r="AN54" s="1390"/>
      <c r="AO54" s="1577"/>
      <c r="AP54" s="1578"/>
    </row>
    <row r="55" spans="1:42" ht="77.25" x14ac:dyDescent="0.25">
      <c r="A55" s="1629" t="s">
        <v>69</v>
      </c>
      <c r="B55" s="1630" t="s">
        <v>298</v>
      </c>
      <c r="C55" s="1630" t="s">
        <v>299</v>
      </c>
      <c r="D55" s="1631" t="s">
        <v>72</v>
      </c>
      <c r="E55" s="1631" t="s">
        <v>73</v>
      </c>
      <c r="F55" s="1632"/>
      <c r="G55" s="1632"/>
      <c r="H55" s="1632"/>
      <c r="I55" s="1629"/>
      <c r="J55" s="1633" t="s">
        <v>798</v>
      </c>
      <c r="K55" s="1629">
        <v>93151510</v>
      </c>
      <c r="L55" s="1634" t="s">
        <v>667</v>
      </c>
      <c r="M55" s="1632" t="s">
        <v>57</v>
      </c>
      <c r="N55" s="1632" t="s">
        <v>768</v>
      </c>
      <c r="O55" s="1632"/>
      <c r="P55" s="1632" t="s">
        <v>75</v>
      </c>
      <c r="Q55" s="1635">
        <v>893013000</v>
      </c>
      <c r="R55" s="1635">
        <f>+Q55</f>
        <v>893013000</v>
      </c>
      <c r="S55" s="1636" t="s">
        <v>76</v>
      </c>
      <c r="T55" s="1343" t="s">
        <v>77</v>
      </c>
      <c r="U55" s="1343" t="s">
        <v>101</v>
      </c>
      <c r="V55" s="1344"/>
      <c r="W55" s="1344"/>
      <c r="X55" s="1344"/>
      <c r="Y55" s="1344"/>
      <c r="Z55" s="1344"/>
      <c r="AA55" s="1344"/>
      <c r="AB55" s="1344"/>
      <c r="AC55" s="1344"/>
      <c r="AD55" s="1344"/>
      <c r="AE55" s="1344"/>
      <c r="AF55" s="1344"/>
      <c r="AG55" s="1344"/>
      <c r="AH55" s="1344"/>
      <c r="AI55" s="1344"/>
      <c r="AJ55" s="1344"/>
      <c r="AK55" s="1344"/>
      <c r="AL55" s="1344"/>
      <c r="AM55" s="1344"/>
      <c r="AN55" s="1344"/>
      <c r="AO55" s="1344"/>
      <c r="AP55" s="1344"/>
    </row>
    <row r="56" spans="1:42" x14ac:dyDescent="0.25">
      <c r="A56" s="1561"/>
      <c r="B56" s="1562"/>
      <c r="C56" s="1562"/>
      <c r="D56" s="1562"/>
      <c r="E56" s="1562"/>
      <c r="F56" s="1563"/>
      <c r="G56" s="1563"/>
      <c r="H56" s="1563"/>
      <c r="I56" s="1561"/>
      <c r="J56" s="1564"/>
      <c r="K56" s="1565"/>
      <c r="L56" s="1566"/>
      <c r="M56" s="1567"/>
      <c r="N56" s="1568"/>
      <c r="O56" s="1569"/>
      <c r="P56" s="1569"/>
      <c r="Q56" s="1570" t="e">
        <f>2165280000+#REF!</f>
        <v>#REF!</v>
      </c>
      <c r="R56" s="1571" t="e">
        <f>SUM(#REF!)</f>
        <v>#REF!</v>
      </c>
      <c r="S56" s="1572"/>
      <c r="T56" s="1561"/>
      <c r="U56" s="1573"/>
      <c r="V56" s="1574"/>
      <c r="W56" s="1574"/>
      <c r="X56" s="1574"/>
      <c r="Y56" s="1574"/>
      <c r="Z56" s="1575"/>
      <c r="AA56" s="1575"/>
      <c r="AB56" s="1574"/>
      <c r="AC56" s="1576" t="e">
        <f>+SUM(#REF!)</f>
        <v>#REF!</v>
      </c>
      <c r="AD56" s="1390"/>
      <c r="AE56" s="1390"/>
      <c r="AF56" s="1390"/>
      <c r="AG56" s="1390"/>
      <c r="AH56" s="1390"/>
      <c r="AI56" s="1390"/>
      <c r="AJ56" s="1390"/>
      <c r="AK56" s="1390"/>
      <c r="AL56" s="1390"/>
      <c r="AM56" s="1390"/>
      <c r="AN56" s="1390"/>
      <c r="AO56" s="1577"/>
      <c r="AP56" s="1578"/>
    </row>
    <row r="57" spans="1:42" x14ac:dyDescent="0.25">
      <c r="A57" s="1579"/>
      <c r="B57" s="1579"/>
      <c r="C57" s="1580"/>
      <c r="D57" s="1580"/>
      <c r="E57" s="1580"/>
      <c r="F57" s="1581"/>
      <c r="G57" s="1581"/>
      <c r="H57" s="1581"/>
      <c r="I57" s="1579"/>
      <c r="J57" s="1582"/>
      <c r="K57" s="1583"/>
      <c r="L57" s="1584"/>
      <c r="M57" s="1579"/>
      <c r="N57" s="1581"/>
      <c r="O57" s="1585"/>
      <c r="P57" s="1586"/>
      <c r="Q57" s="1586"/>
      <c r="R57" s="1586" t="e">
        <f>+R56+#REF!</f>
        <v>#REF!</v>
      </c>
      <c r="S57" s="1585"/>
      <c r="T57" s="1585"/>
      <c r="U57" s="1587"/>
      <c r="V57" s="1588"/>
      <c r="W57" s="1589"/>
      <c r="X57" s="1589"/>
      <c r="Y57" s="1579"/>
      <c r="Z57" s="1589"/>
      <c r="AA57" s="1589"/>
      <c r="AB57" s="1590"/>
      <c r="AC57" s="1591"/>
      <c r="AD57" s="1425">
        <f t="shared" ref="AD57:AN57" si="14">SUM(AD55:AD56)</f>
        <v>0</v>
      </c>
      <c r="AE57" s="1425">
        <f t="shared" si="14"/>
        <v>0</v>
      </c>
      <c r="AF57" s="1425">
        <f t="shared" si="14"/>
        <v>0</v>
      </c>
      <c r="AG57" s="1425">
        <f t="shared" si="14"/>
        <v>0</v>
      </c>
      <c r="AH57" s="1425">
        <f t="shared" si="14"/>
        <v>0</v>
      </c>
      <c r="AI57" s="1425">
        <f t="shared" si="14"/>
        <v>0</v>
      </c>
      <c r="AJ57" s="1425">
        <f t="shared" si="14"/>
        <v>0</v>
      </c>
      <c r="AK57" s="1425">
        <f t="shared" si="14"/>
        <v>0</v>
      </c>
      <c r="AL57" s="1425">
        <f t="shared" si="14"/>
        <v>0</v>
      </c>
      <c r="AM57" s="1425">
        <f t="shared" si="14"/>
        <v>0</v>
      </c>
      <c r="AN57" s="1425">
        <f t="shared" si="14"/>
        <v>0</v>
      </c>
      <c r="AO57" s="1583"/>
      <c r="AP57" s="1583"/>
    </row>
    <row r="58" spans="1:42" x14ac:dyDescent="0.25">
      <c r="A58" s="1637"/>
      <c r="B58" s="1637"/>
      <c r="C58" s="1638"/>
      <c r="D58" s="1638"/>
      <c r="E58" s="1638"/>
      <c r="F58" s="1639"/>
      <c r="G58" s="1639"/>
      <c r="H58" s="1639"/>
      <c r="I58" s="1637"/>
      <c r="J58" s="1640"/>
      <c r="K58" s="1641"/>
      <c r="L58" s="1642"/>
      <c r="M58" s="1637"/>
      <c r="N58" s="1639"/>
      <c r="O58" s="1643"/>
      <c r="P58" s="1644"/>
      <c r="Q58" s="1441"/>
      <c r="R58" s="1441"/>
      <c r="S58" s="1441">
        <f t="shared" ref="S58:U58" si="15">+S57</f>
        <v>0</v>
      </c>
      <c r="T58" s="1441">
        <f t="shared" si="15"/>
        <v>0</v>
      </c>
      <c r="U58" s="1441">
        <f t="shared" si="15"/>
        <v>0</v>
      </c>
      <c r="V58" s="1645"/>
      <c r="W58" s="1645"/>
      <c r="X58" s="1645"/>
      <c r="Y58" s="1646"/>
      <c r="Z58" s="1645"/>
      <c r="AA58" s="1645">
        <f t="shared" ref="AA58:AF58" si="16">+AA57</f>
        <v>0</v>
      </c>
      <c r="AB58" s="1647">
        <f t="shared" si="16"/>
        <v>0</v>
      </c>
      <c r="AC58" s="1441">
        <f t="shared" si="16"/>
        <v>0</v>
      </c>
      <c r="AD58" s="1441">
        <f t="shared" si="16"/>
        <v>0</v>
      </c>
      <c r="AE58" s="1441">
        <f t="shared" si="16"/>
        <v>0</v>
      </c>
      <c r="AF58" s="1441">
        <f t="shared" si="16"/>
        <v>0</v>
      </c>
      <c r="AG58" s="1441">
        <f>+AG57</f>
        <v>0</v>
      </c>
      <c r="AH58" s="1441">
        <f t="shared" ref="AH58:AM58" si="17">+AH57</f>
        <v>0</v>
      </c>
      <c r="AI58" s="1441">
        <f t="shared" si="17"/>
        <v>0</v>
      </c>
      <c r="AJ58" s="1441">
        <f t="shared" si="17"/>
        <v>0</v>
      </c>
      <c r="AK58" s="1441">
        <f t="shared" si="17"/>
        <v>0</v>
      </c>
      <c r="AL58" s="1441">
        <f t="shared" si="17"/>
        <v>0</v>
      </c>
      <c r="AM58" s="1441">
        <f t="shared" si="17"/>
        <v>0</v>
      </c>
      <c r="AN58" s="1441">
        <f>+AN57</f>
        <v>0</v>
      </c>
      <c r="AO58" s="1641"/>
      <c r="AP58" s="1641"/>
    </row>
    <row r="59" spans="1:42" ht="76.5" x14ac:dyDescent="0.25">
      <c r="A59" s="1648" t="s">
        <v>69</v>
      </c>
      <c r="B59" s="1649" t="s">
        <v>215</v>
      </c>
      <c r="C59" s="1649" t="s">
        <v>196</v>
      </c>
      <c r="D59" s="1649" t="s">
        <v>72</v>
      </c>
      <c r="E59" s="1650" t="s">
        <v>73</v>
      </c>
      <c r="F59" s="1651"/>
      <c r="G59" s="1651"/>
      <c r="H59" s="1651"/>
      <c r="I59" s="1652"/>
      <c r="J59" s="1310" t="s">
        <v>216</v>
      </c>
      <c r="K59" s="1310">
        <v>80131800</v>
      </c>
      <c r="L59" s="1653" t="s">
        <v>217</v>
      </c>
      <c r="M59" s="1654" t="s">
        <v>105</v>
      </c>
      <c r="N59" s="1310" t="s">
        <v>176</v>
      </c>
      <c r="O59" s="1310" t="s">
        <v>218</v>
      </c>
      <c r="P59" s="1310" t="s">
        <v>75</v>
      </c>
      <c r="Q59" s="1655">
        <v>5059791283</v>
      </c>
      <c r="R59" s="1655">
        <v>4886921164</v>
      </c>
      <c r="S59" s="1310" t="s">
        <v>219</v>
      </c>
      <c r="T59" s="1310" t="s">
        <v>77</v>
      </c>
      <c r="U59" s="1310" t="s">
        <v>220</v>
      </c>
      <c r="V59" s="1656"/>
      <c r="W59" s="1657"/>
      <c r="X59" s="1439"/>
      <c r="Y59" s="1658"/>
      <c r="Z59" s="1440"/>
      <c r="AA59" s="1310"/>
      <c r="AB59" s="1310"/>
      <c r="AC59" s="1659">
        <v>410077500</v>
      </c>
      <c r="AD59" s="1659">
        <v>410077500</v>
      </c>
      <c r="AE59" s="1659">
        <v>410077500</v>
      </c>
      <c r="AF59" s="1659">
        <v>410077500</v>
      </c>
      <c r="AG59" s="1659">
        <v>410077500</v>
      </c>
      <c r="AH59" s="1659">
        <v>410077500</v>
      </c>
      <c r="AI59" s="1659">
        <v>410077500</v>
      </c>
      <c r="AJ59" s="1659">
        <v>410077500</v>
      </c>
      <c r="AK59" s="1659">
        <v>410077500</v>
      </c>
      <c r="AL59" s="1659">
        <v>410077500</v>
      </c>
      <c r="AM59" s="1659">
        <v>410077500</v>
      </c>
      <c r="AN59" s="1659">
        <v>410077500</v>
      </c>
      <c r="AO59" s="1103"/>
      <c r="AP59" s="1103"/>
    </row>
    <row r="60" spans="1:42" x14ac:dyDescent="0.25">
      <c r="A60" s="1561"/>
      <c r="B60" s="1562"/>
      <c r="C60" s="1561"/>
      <c r="D60" s="1562"/>
      <c r="E60" s="1562"/>
      <c r="F60" s="1562"/>
      <c r="G60" s="1562"/>
      <c r="H60" s="1563"/>
      <c r="I60" s="1563"/>
      <c r="J60" s="1563"/>
      <c r="K60" s="1561"/>
      <c r="L60" s="1564"/>
      <c r="M60" s="1565"/>
      <c r="N60" s="1566"/>
      <c r="O60" s="1567"/>
      <c r="P60" s="1568"/>
      <c r="Q60" s="1569"/>
      <c r="R60" s="1569"/>
      <c r="S60" s="1570" t="e">
        <f>2165280000+#REF!</f>
        <v>#REF!</v>
      </c>
      <c r="T60" s="1571" t="e">
        <f>SUM(#REF!)</f>
        <v>#REF!</v>
      </c>
      <c r="U60" s="1572"/>
      <c r="V60" s="1561"/>
      <c r="W60" s="1573"/>
      <c r="X60" s="1574"/>
      <c r="Y60" s="1574"/>
      <c r="Z60" s="1574"/>
      <c r="AA60" s="1574"/>
      <c r="AB60" s="1575"/>
      <c r="AC60" s="1575"/>
      <c r="AD60" s="1574"/>
      <c r="AE60" s="1576" t="e">
        <f>+SUM(#REF!)</f>
        <v>#REF!</v>
      </c>
      <c r="AF60" s="1390"/>
      <c r="AG60" s="1390"/>
      <c r="AH60" s="1390"/>
      <c r="AI60" s="1390"/>
      <c r="AJ60" s="1390"/>
      <c r="AK60" s="1390"/>
      <c r="AL60" s="1390"/>
      <c r="AM60" s="1390"/>
      <c r="AN60" s="1390"/>
      <c r="AO60" s="1390"/>
      <c r="AP60" s="1103"/>
    </row>
    <row r="61" spans="1:42" x14ac:dyDescent="0.25">
      <c r="A61" s="1579"/>
      <c r="B61" s="1579"/>
      <c r="C61" s="1579"/>
      <c r="D61" s="1579"/>
      <c r="E61" s="1580"/>
      <c r="F61" s="1580"/>
      <c r="G61" s="1580"/>
      <c r="H61" s="1581"/>
      <c r="I61" s="1581"/>
      <c r="J61" s="1581"/>
      <c r="K61" s="1579"/>
      <c r="L61" s="1582"/>
      <c r="M61" s="1583"/>
      <c r="N61" s="1584"/>
      <c r="O61" s="1579"/>
      <c r="P61" s="1581"/>
      <c r="Q61" s="1585"/>
      <c r="R61" s="1586"/>
      <c r="S61" s="1586"/>
      <c r="T61" s="1586" t="e">
        <f>+T60+#REF!</f>
        <v>#REF!</v>
      </c>
      <c r="U61" s="1585"/>
      <c r="V61" s="1585"/>
      <c r="W61" s="1587"/>
      <c r="X61" s="1588"/>
      <c r="Y61" s="1589"/>
      <c r="Z61" s="1589"/>
      <c r="AA61" s="1579"/>
      <c r="AB61" s="1589"/>
      <c r="AC61" s="1589"/>
      <c r="AD61" s="1590"/>
      <c r="AE61" s="1591"/>
      <c r="AF61" s="1425">
        <f t="shared" ref="AF61:AO61" si="18">SUM(AF59:AF60)</f>
        <v>410077500</v>
      </c>
      <c r="AG61" s="1425">
        <f t="shared" si="18"/>
        <v>410077500</v>
      </c>
      <c r="AH61" s="1425">
        <f t="shared" si="18"/>
        <v>410077500</v>
      </c>
      <c r="AI61" s="1425">
        <f t="shared" si="18"/>
        <v>410077500</v>
      </c>
      <c r="AJ61" s="1425">
        <f t="shared" si="18"/>
        <v>410077500</v>
      </c>
      <c r="AK61" s="1425">
        <f t="shared" si="18"/>
        <v>410077500</v>
      </c>
      <c r="AL61" s="1425">
        <f t="shared" si="18"/>
        <v>410077500</v>
      </c>
      <c r="AM61" s="1425">
        <f t="shared" si="18"/>
        <v>410077500</v>
      </c>
      <c r="AN61" s="1425">
        <f t="shared" si="18"/>
        <v>410077500</v>
      </c>
      <c r="AO61" s="1425">
        <f t="shared" si="18"/>
        <v>0</v>
      </c>
      <c r="AP61" s="1103"/>
    </row>
    <row r="62" spans="1:42" x14ac:dyDescent="0.25">
      <c r="A62" s="1592"/>
      <c r="B62" s="1592"/>
      <c r="C62" s="1592"/>
      <c r="D62" s="1592"/>
      <c r="E62" s="1593"/>
      <c r="F62" s="1593"/>
      <c r="G62" s="1593"/>
      <c r="H62" s="1594"/>
      <c r="I62" s="1594"/>
      <c r="J62" s="1594"/>
      <c r="K62" s="1592"/>
      <c r="L62" s="1595"/>
      <c r="M62" s="1596"/>
      <c r="N62" s="1597"/>
      <c r="O62" s="1592"/>
      <c r="P62" s="1594"/>
      <c r="Q62" s="1598"/>
      <c r="R62" s="1599"/>
      <c r="S62" s="1391"/>
      <c r="T62" s="1391"/>
      <c r="U62" s="1391">
        <f t="shared" ref="U62:W62" si="19">+U61</f>
        <v>0</v>
      </c>
      <c r="V62" s="1391">
        <f t="shared" si="19"/>
        <v>0</v>
      </c>
      <c r="W62" s="1391">
        <f t="shared" si="19"/>
        <v>0</v>
      </c>
      <c r="X62" s="1600"/>
      <c r="Y62" s="1600"/>
      <c r="Z62" s="1600"/>
      <c r="AA62" s="1601"/>
      <c r="AB62" s="1600"/>
      <c r="AC62" s="1600">
        <f t="shared" ref="AC62:AH62" si="20">+AC61</f>
        <v>0</v>
      </c>
      <c r="AD62" s="1602">
        <f t="shared" si="20"/>
        <v>0</v>
      </c>
      <c r="AE62" s="1391">
        <f t="shared" si="20"/>
        <v>0</v>
      </c>
      <c r="AF62" s="1391">
        <f t="shared" si="20"/>
        <v>410077500</v>
      </c>
      <c r="AG62" s="1391">
        <f t="shared" si="20"/>
        <v>410077500</v>
      </c>
      <c r="AH62" s="1391">
        <f t="shared" si="20"/>
        <v>410077500</v>
      </c>
      <c r="AI62" s="1391">
        <f>+AI61</f>
        <v>410077500</v>
      </c>
      <c r="AJ62" s="1391">
        <f t="shared" ref="AJ62:AO62" si="21">+AJ61</f>
        <v>410077500</v>
      </c>
      <c r="AK62" s="1391">
        <f t="shared" si="21"/>
        <v>410077500</v>
      </c>
      <c r="AL62" s="1391">
        <f t="shared" si="21"/>
        <v>410077500</v>
      </c>
      <c r="AM62" s="1391">
        <f t="shared" si="21"/>
        <v>410077500</v>
      </c>
      <c r="AN62" s="1391">
        <f t="shared" si="21"/>
        <v>410077500</v>
      </c>
      <c r="AO62" s="1391">
        <f t="shared" si="21"/>
        <v>0</v>
      </c>
      <c r="AP62" s="1103"/>
    </row>
    <row r="63" spans="1:42" ht="25.5" x14ac:dyDescent="0.25">
      <c r="A63" s="1660" t="s">
        <v>69</v>
      </c>
      <c r="B63" s="1661" t="s">
        <v>221</v>
      </c>
      <c r="C63" s="1661" t="s">
        <v>222</v>
      </c>
      <c r="D63" s="1661" t="s">
        <v>72</v>
      </c>
      <c r="E63" s="1662" t="s">
        <v>73</v>
      </c>
      <c r="F63" s="1453"/>
      <c r="G63" s="1453"/>
      <c r="H63" s="1453"/>
      <c r="I63" s="1034"/>
      <c r="J63" s="1449"/>
      <c r="K63" s="1449"/>
      <c r="L63" s="1449" t="s">
        <v>654</v>
      </c>
      <c r="M63" s="1451"/>
      <c r="N63" s="1449"/>
      <c r="O63" s="1449"/>
      <c r="P63" s="1449" t="s">
        <v>75</v>
      </c>
      <c r="Q63" s="1450">
        <v>381938124</v>
      </c>
      <c r="R63" s="1450">
        <v>381938124</v>
      </c>
      <c r="S63" s="1449"/>
      <c r="T63" s="1449"/>
      <c r="U63" s="1449"/>
      <c r="V63" s="1444"/>
      <c r="W63" s="1663"/>
      <c r="X63" s="1445"/>
      <c r="Y63" s="1664"/>
      <c r="Z63" s="1446"/>
      <c r="AA63" s="1449"/>
      <c r="AB63" s="1449"/>
      <c r="AC63" s="1665"/>
      <c r="AD63" s="1665"/>
      <c r="AE63" s="1665"/>
      <c r="AF63" s="1665"/>
      <c r="AG63" s="1665"/>
      <c r="AH63" s="1665"/>
      <c r="AI63" s="1665"/>
      <c r="AJ63" s="1665"/>
      <c r="AK63" s="1665"/>
      <c r="AL63" s="1666"/>
      <c r="AM63" s="1666"/>
      <c r="AN63" s="1666"/>
      <c r="AO63" s="1103"/>
      <c r="AP63" s="1103"/>
    </row>
    <row r="64" spans="1:42" ht="89.25" x14ac:dyDescent="0.25">
      <c r="A64" s="1660" t="s">
        <v>69</v>
      </c>
      <c r="B64" s="1661" t="s">
        <v>221</v>
      </c>
      <c r="C64" s="1661" t="s">
        <v>222</v>
      </c>
      <c r="D64" s="1661" t="s">
        <v>72</v>
      </c>
      <c r="E64" s="1662" t="s">
        <v>73</v>
      </c>
      <c r="F64" s="1453"/>
      <c r="G64" s="1453"/>
      <c r="H64" s="1453"/>
      <c r="I64" s="1034"/>
      <c r="J64" s="1449" t="s">
        <v>225</v>
      </c>
      <c r="K64" s="1449">
        <v>80131500</v>
      </c>
      <c r="L64" s="1449" t="s">
        <v>653</v>
      </c>
      <c r="M64" s="1451" t="s">
        <v>65</v>
      </c>
      <c r="N64" s="1449" t="s">
        <v>176</v>
      </c>
      <c r="O64" s="1449" t="s">
        <v>227</v>
      </c>
      <c r="P64" s="1449" t="s">
        <v>75</v>
      </c>
      <c r="Q64" s="1450">
        <v>644364164</v>
      </c>
      <c r="R64" s="1450">
        <v>644364164</v>
      </c>
      <c r="S64" s="1449" t="s">
        <v>166</v>
      </c>
      <c r="T64" s="1449" t="s">
        <v>411</v>
      </c>
      <c r="U64" s="1449" t="s">
        <v>220</v>
      </c>
      <c r="V64" s="1447"/>
      <c r="W64" s="1667"/>
      <c r="X64" s="1445"/>
      <c r="Y64" s="1668"/>
      <c r="Z64" s="1448"/>
      <c r="AA64" s="1669"/>
      <c r="AB64" s="1670"/>
      <c r="AC64" s="1666"/>
      <c r="AD64" s="1666"/>
      <c r="AE64" s="1666"/>
      <c r="AF64" s="1666"/>
      <c r="AG64" s="1666"/>
      <c r="AH64" s="1666"/>
      <c r="AI64" s="1666"/>
      <c r="AJ64" s="1666"/>
      <c r="AK64" s="1666">
        <v>0</v>
      </c>
      <c r="AL64" s="1666">
        <v>0</v>
      </c>
      <c r="AM64" s="1666">
        <v>322182082</v>
      </c>
      <c r="AN64" s="1666">
        <v>322182082</v>
      </c>
      <c r="AO64" s="1103"/>
      <c r="AP64" s="1103"/>
    </row>
    <row r="65" spans="1:43" ht="127.5" x14ac:dyDescent="0.25">
      <c r="A65" s="1660" t="s">
        <v>69</v>
      </c>
      <c r="B65" s="1661" t="s">
        <v>221</v>
      </c>
      <c r="C65" s="1661" t="s">
        <v>222</v>
      </c>
      <c r="D65" s="1661" t="s">
        <v>72</v>
      </c>
      <c r="E65" s="1662" t="s">
        <v>73</v>
      </c>
      <c r="F65" s="1453"/>
      <c r="G65" s="1453"/>
      <c r="H65" s="1453"/>
      <c r="I65" s="1034"/>
      <c r="J65" s="1449" t="s">
        <v>225</v>
      </c>
      <c r="K65" s="1449">
        <v>80131500</v>
      </c>
      <c r="L65" s="1449" t="s">
        <v>660</v>
      </c>
      <c r="M65" s="1671" t="s">
        <v>64</v>
      </c>
      <c r="N65" s="1449" t="s">
        <v>339</v>
      </c>
      <c r="O65" s="1449" t="s">
        <v>227</v>
      </c>
      <c r="P65" s="1449" t="s">
        <v>75</v>
      </c>
      <c r="Q65" s="1450">
        <v>607890720</v>
      </c>
      <c r="R65" s="1450">
        <v>607890720</v>
      </c>
      <c r="S65" s="1449" t="s">
        <v>76</v>
      </c>
      <c r="T65" s="1449" t="s">
        <v>77</v>
      </c>
      <c r="U65" s="1449" t="s">
        <v>220</v>
      </c>
      <c r="V65" s="1447"/>
      <c r="W65" s="1667"/>
      <c r="X65" s="1445"/>
      <c r="Y65" s="1668"/>
      <c r="Z65" s="1448"/>
      <c r="AA65" s="1669"/>
      <c r="AB65" s="1670"/>
      <c r="AC65" s="1666"/>
      <c r="AD65" s="1666"/>
      <c r="AE65" s="1666"/>
      <c r="AF65" s="1666"/>
      <c r="AG65" s="1666"/>
      <c r="AH65" s="1666"/>
      <c r="AI65" s="1666"/>
      <c r="AJ65" s="1666"/>
      <c r="AK65" s="1666">
        <f>607890720/2</f>
        <v>303945360</v>
      </c>
      <c r="AL65" s="1666">
        <v>303945360</v>
      </c>
      <c r="AM65" s="1666"/>
      <c r="AN65" s="1666"/>
      <c r="AO65" s="1103"/>
      <c r="AP65" s="1103"/>
    </row>
    <row r="66" spans="1:43" ht="89.25" x14ac:dyDescent="0.25">
      <c r="A66" s="1660" t="s">
        <v>69</v>
      </c>
      <c r="B66" s="1661" t="s">
        <v>221</v>
      </c>
      <c r="C66" s="1661" t="s">
        <v>222</v>
      </c>
      <c r="D66" s="1661" t="s">
        <v>72</v>
      </c>
      <c r="E66" s="1662" t="s">
        <v>73</v>
      </c>
      <c r="F66" s="1453"/>
      <c r="G66" s="1453"/>
      <c r="H66" s="1453"/>
      <c r="I66" s="1034"/>
      <c r="J66" s="1449" t="s">
        <v>225</v>
      </c>
      <c r="K66" s="1449">
        <v>80131500</v>
      </c>
      <c r="L66" s="1449" t="s">
        <v>753</v>
      </c>
      <c r="M66" s="1671" t="s">
        <v>66</v>
      </c>
      <c r="N66" s="1449" t="s">
        <v>398</v>
      </c>
      <c r="O66" s="1449" t="s">
        <v>74</v>
      </c>
      <c r="P66" s="1449" t="s">
        <v>75</v>
      </c>
      <c r="Q66" s="1450">
        <v>27437083</v>
      </c>
      <c r="R66" s="1450">
        <v>27437083</v>
      </c>
      <c r="S66" s="1449" t="s">
        <v>166</v>
      </c>
      <c r="T66" s="1449" t="s">
        <v>411</v>
      </c>
      <c r="U66" s="1449" t="s">
        <v>220</v>
      </c>
      <c r="V66" s="1447"/>
      <c r="W66" s="1667"/>
      <c r="X66" s="1445"/>
      <c r="Y66" s="1668"/>
      <c r="Z66" s="1448"/>
      <c r="AA66" s="1669"/>
      <c r="AB66" s="1670"/>
      <c r="AC66" s="1666"/>
      <c r="AD66" s="1666"/>
      <c r="AE66" s="1666"/>
      <c r="AF66" s="1666"/>
      <c r="AG66" s="1666"/>
      <c r="AH66" s="1666"/>
      <c r="AI66" s="1666"/>
      <c r="AJ66" s="1666"/>
      <c r="AK66" s="1666"/>
      <c r="AL66" s="1666"/>
      <c r="AM66" s="1666">
        <v>9145694</v>
      </c>
      <c r="AN66" s="1666">
        <v>18291389</v>
      </c>
      <c r="AO66" s="1103"/>
      <c r="AP66" s="1103"/>
    </row>
    <row r="67" spans="1:43" ht="127.5" x14ac:dyDescent="0.25">
      <c r="A67" s="1034" t="s">
        <v>69</v>
      </c>
      <c r="B67" s="1662" t="s">
        <v>221</v>
      </c>
      <c r="C67" s="1662" t="s">
        <v>222</v>
      </c>
      <c r="D67" s="1662" t="s">
        <v>72</v>
      </c>
      <c r="E67" s="1662" t="s">
        <v>73</v>
      </c>
      <c r="F67" s="1453"/>
      <c r="G67" s="1453"/>
      <c r="H67" s="1453"/>
      <c r="I67" s="1034"/>
      <c r="J67" s="1449" t="s">
        <v>223</v>
      </c>
      <c r="K67" s="1449">
        <v>80161801</v>
      </c>
      <c r="L67" s="1449" t="s">
        <v>733</v>
      </c>
      <c r="M67" s="1451" t="s">
        <v>57</v>
      </c>
      <c r="N67" s="1449" t="s">
        <v>269</v>
      </c>
      <c r="O67" s="1449" t="s">
        <v>173</v>
      </c>
      <c r="P67" s="1449" t="s">
        <v>75</v>
      </c>
      <c r="Q67" s="1450">
        <v>72000000</v>
      </c>
      <c r="R67" s="1450"/>
      <c r="S67" s="1449" t="s">
        <v>76</v>
      </c>
      <c r="T67" s="1449" t="s">
        <v>77</v>
      </c>
      <c r="U67" s="1449" t="s">
        <v>220</v>
      </c>
      <c r="V67" s="1463"/>
      <c r="W67" s="1463"/>
      <c r="X67" s="1463"/>
      <c r="Y67" s="1463"/>
      <c r="Z67" s="1463"/>
      <c r="AA67" s="1463"/>
      <c r="AB67" s="1463"/>
      <c r="AC67" s="1463"/>
      <c r="AD67" s="1463"/>
      <c r="AE67" s="1463"/>
      <c r="AF67" s="1463"/>
      <c r="AG67" s="1463"/>
      <c r="AH67" s="1463"/>
      <c r="AI67" s="1463"/>
      <c r="AJ67" s="1463"/>
      <c r="AK67" s="1463"/>
      <c r="AL67" s="1463"/>
      <c r="AM67" s="1463"/>
      <c r="AN67" s="1463"/>
      <c r="AO67" s="1463"/>
      <c r="AP67" s="1463"/>
      <c r="AQ67" s="1313"/>
    </row>
    <row r="68" spans="1:43" ht="102" x14ac:dyDescent="0.25">
      <c r="A68" s="1672" t="s">
        <v>69</v>
      </c>
      <c r="B68" s="1673" t="s">
        <v>221</v>
      </c>
      <c r="C68" s="1673" t="s">
        <v>222</v>
      </c>
      <c r="D68" s="1673" t="s">
        <v>72</v>
      </c>
      <c r="E68" s="1673" t="s">
        <v>73</v>
      </c>
      <c r="F68" s="1674"/>
      <c r="G68" s="1674"/>
      <c r="H68" s="1674"/>
      <c r="I68" s="1672"/>
      <c r="J68" s="1311" t="s">
        <v>225</v>
      </c>
      <c r="K68" s="1311">
        <v>80131500</v>
      </c>
      <c r="L68" s="1311" t="s">
        <v>771</v>
      </c>
      <c r="M68" s="1675" t="s">
        <v>770</v>
      </c>
      <c r="N68" s="1311" t="s">
        <v>768</v>
      </c>
      <c r="O68" s="1311" t="s">
        <v>227</v>
      </c>
      <c r="P68" s="1311" t="s">
        <v>75</v>
      </c>
      <c r="Q68" s="1676">
        <v>3279813594.7600002</v>
      </c>
      <c r="R68" s="1677"/>
      <c r="S68" s="1311" t="s">
        <v>76</v>
      </c>
      <c r="T68" s="1311" t="s">
        <v>77</v>
      </c>
      <c r="U68" s="1311" t="s">
        <v>220</v>
      </c>
      <c r="V68" s="1312"/>
      <c r="W68" s="1312"/>
      <c r="X68" s="1312"/>
      <c r="Y68" s="1312"/>
      <c r="Z68" s="1312"/>
      <c r="AA68" s="1312"/>
      <c r="AB68" s="1312"/>
      <c r="AC68" s="1315"/>
      <c r="AD68" s="1316"/>
      <c r="AE68" s="1315">
        <v>322182082</v>
      </c>
      <c r="AF68" s="1316">
        <v>322182082</v>
      </c>
      <c r="AG68" s="1316">
        <v>322182082</v>
      </c>
      <c r="AH68" s="1316">
        <v>322182082</v>
      </c>
      <c r="AI68" s="1316">
        <v>322182082</v>
      </c>
      <c r="AJ68" s="1316">
        <v>322182082</v>
      </c>
      <c r="AK68" s="1316">
        <v>322182082</v>
      </c>
      <c r="AL68" s="1316">
        <v>322182082</v>
      </c>
      <c r="AM68" s="1316">
        <v>351178469.38000005</v>
      </c>
      <c r="AN68" s="1316">
        <v>351178469.38000005</v>
      </c>
      <c r="AO68" s="1316">
        <v>351178469.38000005</v>
      </c>
      <c r="AP68" s="1316">
        <v>351178469.38000005</v>
      </c>
      <c r="AQ68" s="1314">
        <f>+AE68+AF68+AG68+AH68+AI68+AJ68+AK68+AL68+AM68+AN68</f>
        <v>3279813594.7600002</v>
      </c>
    </row>
    <row r="69" spans="1:43" ht="89.25" x14ac:dyDescent="0.25">
      <c r="A69" s="1660" t="s">
        <v>69</v>
      </c>
      <c r="B69" s="1678" t="s">
        <v>221</v>
      </c>
      <c r="C69" s="1678" t="s">
        <v>386</v>
      </c>
      <c r="D69" s="1678" t="s">
        <v>72</v>
      </c>
      <c r="E69" s="1035" t="s">
        <v>73</v>
      </c>
      <c r="F69" s="1023"/>
      <c r="G69" s="1023"/>
      <c r="H69" s="1023"/>
      <c r="I69" s="1073"/>
      <c r="J69" s="1005" t="s">
        <v>225</v>
      </c>
      <c r="K69" s="1005">
        <v>80131500</v>
      </c>
      <c r="L69" s="1005" t="s">
        <v>226</v>
      </c>
      <c r="M69" s="1011" t="s">
        <v>57</v>
      </c>
      <c r="N69" s="1005" t="s">
        <v>400</v>
      </c>
      <c r="O69" s="1005" t="s">
        <v>74</v>
      </c>
      <c r="P69" s="1005" t="s">
        <v>75</v>
      </c>
      <c r="Q69" s="1079">
        <v>2683765930</v>
      </c>
      <c r="R69" s="1079">
        <v>2431562880</v>
      </c>
      <c r="S69" s="1005" t="s">
        <v>76</v>
      </c>
      <c r="T69" s="1005" t="s">
        <v>77</v>
      </c>
      <c r="U69" s="1005" t="s">
        <v>220</v>
      </c>
      <c r="V69" s="1033">
        <v>7000092054</v>
      </c>
      <c r="W69" s="1033">
        <v>4200004865</v>
      </c>
      <c r="X69" s="1060">
        <v>2431562880</v>
      </c>
      <c r="Y69" s="1033" t="s">
        <v>680</v>
      </c>
      <c r="Z69" s="1052" t="s">
        <v>681</v>
      </c>
      <c r="AA69" s="1679"/>
      <c r="AB69" s="1041"/>
      <c r="AC69" s="1006">
        <v>303945360</v>
      </c>
      <c r="AD69" s="1006">
        <v>303945360</v>
      </c>
      <c r="AE69" s="1006">
        <v>303945360</v>
      </c>
      <c r="AF69" s="1006">
        <v>303945360</v>
      </c>
      <c r="AG69" s="1006">
        <v>303945360</v>
      </c>
      <c r="AH69" s="1006">
        <v>303945360</v>
      </c>
      <c r="AI69" s="1006">
        <v>303945360</v>
      </c>
      <c r="AJ69" s="1031">
        <v>303945360</v>
      </c>
      <c r="AK69" s="1006"/>
      <c r="AL69" s="1006"/>
      <c r="AM69" s="1006"/>
      <c r="AN69" s="1006"/>
      <c r="AO69" s="1103"/>
      <c r="AP69" s="1103"/>
    </row>
    <row r="70" spans="1:43" ht="204" x14ac:dyDescent="0.25">
      <c r="A70" s="1660" t="s">
        <v>69</v>
      </c>
      <c r="B70" s="1661" t="s">
        <v>221</v>
      </c>
      <c r="C70" s="1661" t="s">
        <v>386</v>
      </c>
      <c r="D70" s="1661" t="s">
        <v>72</v>
      </c>
      <c r="E70" s="1662" t="s">
        <v>73</v>
      </c>
      <c r="F70" s="1453"/>
      <c r="G70" s="1453"/>
      <c r="H70" s="1453"/>
      <c r="I70" s="1034"/>
      <c r="J70" s="1449" t="s">
        <v>225</v>
      </c>
      <c r="K70" s="1449">
        <v>80131500</v>
      </c>
      <c r="L70" s="1454" t="s">
        <v>734</v>
      </c>
      <c r="M70" s="1451" t="s">
        <v>58</v>
      </c>
      <c r="N70" s="1449" t="s">
        <v>690</v>
      </c>
      <c r="O70" s="1449" t="s">
        <v>74</v>
      </c>
      <c r="P70" s="1449" t="s">
        <v>75</v>
      </c>
      <c r="Q70" s="1450">
        <v>99926400</v>
      </c>
      <c r="R70" s="1450"/>
      <c r="S70" s="1449" t="s">
        <v>76</v>
      </c>
      <c r="T70" s="1449" t="s">
        <v>77</v>
      </c>
      <c r="U70" s="1449" t="s">
        <v>220</v>
      </c>
      <c r="V70" s="1149">
        <v>7000091332</v>
      </c>
      <c r="W70" s="1149">
        <v>4200004951</v>
      </c>
      <c r="X70" s="1452">
        <v>99926400</v>
      </c>
      <c r="Y70" s="1149" t="s">
        <v>686</v>
      </c>
      <c r="Z70" s="1455" t="s">
        <v>682</v>
      </c>
      <c r="AA70" s="1670"/>
      <c r="AB70" s="1670"/>
      <c r="AC70" s="1665"/>
      <c r="AD70" s="1665"/>
      <c r="AE70" s="1680">
        <v>8327200</v>
      </c>
      <c r="AF70" s="1665">
        <v>8327200</v>
      </c>
      <c r="AG70" s="1665">
        <v>8327200</v>
      </c>
      <c r="AH70" s="1665">
        <v>8327200</v>
      </c>
      <c r="AI70" s="1665">
        <v>8327200</v>
      </c>
      <c r="AJ70" s="1665">
        <v>8327200</v>
      </c>
      <c r="AK70" s="1665">
        <v>8327200</v>
      </c>
      <c r="AL70" s="1665">
        <v>8327200</v>
      </c>
      <c r="AM70" s="1665">
        <v>8327200</v>
      </c>
      <c r="AN70" s="1665">
        <v>8327200</v>
      </c>
      <c r="AO70" s="1103"/>
      <c r="AP70" s="1103"/>
    </row>
    <row r="71" spans="1:43" ht="89.25" x14ac:dyDescent="0.25">
      <c r="A71" s="1660" t="s">
        <v>69</v>
      </c>
      <c r="B71" s="1661" t="s">
        <v>221</v>
      </c>
      <c r="C71" s="1661" t="s">
        <v>386</v>
      </c>
      <c r="D71" s="1661" t="s">
        <v>72</v>
      </c>
      <c r="E71" s="1662" t="s">
        <v>73</v>
      </c>
      <c r="F71" s="1453"/>
      <c r="G71" s="1453"/>
      <c r="H71" s="1453"/>
      <c r="I71" s="1034"/>
      <c r="J71" s="1449" t="s">
        <v>225</v>
      </c>
      <c r="K71" s="1449">
        <v>80131500</v>
      </c>
      <c r="L71" s="1449" t="s">
        <v>387</v>
      </c>
      <c r="M71" s="1451" t="s">
        <v>58</v>
      </c>
      <c r="N71" s="1449" t="s">
        <v>690</v>
      </c>
      <c r="O71" s="1449" t="s">
        <v>74</v>
      </c>
      <c r="P71" s="1449" t="s">
        <v>75</v>
      </c>
      <c r="Q71" s="1450">
        <v>61204920</v>
      </c>
      <c r="R71" s="1450">
        <v>61204920</v>
      </c>
      <c r="S71" s="1449" t="s">
        <v>76</v>
      </c>
      <c r="T71" s="1449" t="s">
        <v>77</v>
      </c>
      <c r="U71" s="1449" t="s">
        <v>220</v>
      </c>
      <c r="V71" s="1149">
        <v>7000091332</v>
      </c>
      <c r="W71" s="1149">
        <v>4200004956</v>
      </c>
      <c r="X71" s="1452">
        <v>61204920</v>
      </c>
      <c r="Y71" s="1149" t="s">
        <v>687</v>
      </c>
      <c r="Z71" s="1455" t="s">
        <v>683</v>
      </c>
      <c r="AA71" s="1670"/>
      <c r="AB71" s="1670"/>
      <c r="AC71" s="1665"/>
      <c r="AD71" s="1665"/>
      <c r="AE71" s="1665"/>
      <c r="AF71" s="1665"/>
      <c r="AG71" s="1665"/>
      <c r="AH71" s="1665"/>
      <c r="AI71" s="1665"/>
      <c r="AJ71" s="1665"/>
      <c r="AK71" s="1665"/>
      <c r="AL71" s="1665"/>
      <c r="AM71" s="1665"/>
      <c r="AN71" s="1665"/>
      <c r="AO71" s="1103"/>
      <c r="AP71" s="1103"/>
    </row>
    <row r="72" spans="1:43" ht="89.25" x14ac:dyDescent="0.25">
      <c r="A72" s="1660" t="s">
        <v>69</v>
      </c>
      <c r="B72" s="1661" t="s">
        <v>221</v>
      </c>
      <c r="C72" s="1661" t="s">
        <v>386</v>
      </c>
      <c r="D72" s="1661" t="s">
        <v>72</v>
      </c>
      <c r="E72" s="1662" t="s">
        <v>73</v>
      </c>
      <c r="F72" s="1453"/>
      <c r="G72" s="1453"/>
      <c r="H72" s="1453"/>
      <c r="I72" s="1034"/>
      <c r="J72" s="1449" t="s">
        <v>225</v>
      </c>
      <c r="K72" s="1449">
        <v>80131500</v>
      </c>
      <c r="L72" s="1449" t="s">
        <v>387</v>
      </c>
      <c r="M72" s="1451" t="s">
        <v>58</v>
      </c>
      <c r="N72" s="1449" t="s">
        <v>690</v>
      </c>
      <c r="O72" s="1449" t="s">
        <v>74</v>
      </c>
      <c r="P72" s="1449" t="s">
        <v>75</v>
      </c>
      <c r="Q72" s="1450">
        <v>90670716</v>
      </c>
      <c r="R72" s="1450">
        <v>90670716</v>
      </c>
      <c r="S72" s="1449" t="s">
        <v>76</v>
      </c>
      <c r="T72" s="1449" t="s">
        <v>77</v>
      </c>
      <c r="U72" s="1449" t="s">
        <v>220</v>
      </c>
      <c r="V72" s="1149">
        <v>7000091332</v>
      </c>
      <c r="W72" s="1149">
        <v>4200004960</v>
      </c>
      <c r="X72" s="1452">
        <v>90670716</v>
      </c>
      <c r="Y72" s="1149" t="s">
        <v>688</v>
      </c>
      <c r="Z72" s="1455" t="s">
        <v>684</v>
      </c>
      <c r="AA72" s="1670"/>
      <c r="AB72" s="1670"/>
      <c r="AC72" s="1665"/>
      <c r="AD72" s="1665"/>
      <c r="AE72" s="1665"/>
      <c r="AF72" s="1665"/>
      <c r="AG72" s="1665"/>
      <c r="AH72" s="1665"/>
      <c r="AI72" s="1665"/>
      <c r="AJ72" s="1665"/>
      <c r="AK72" s="1665"/>
      <c r="AL72" s="1665"/>
      <c r="AM72" s="1665"/>
      <c r="AN72" s="1665"/>
      <c r="AO72" s="1103"/>
      <c r="AP72" s="1103"/>
    </row>
    <row r="73" spans="1:43" ht="89.25" x14ac:dyDescent="0.25">
      <c r="A73" s="1660" t="s">
        <v>69</v>
      </c>
      <c r="B73" s="1661" t="s">
        <v>221</v>
      </c>
      <c r="C73" s="1661" t="s">
        <v>386</v>
      </c>
      <c r="D73" s="1661" t="s">
        <v>72</v>
      </c>
      <c r="E73" s="1662" t="s">
        <v>73</v>
      </c>
      <c r="F73" s="1453"/>
      <c r="G73" s="1453"/>
      <c r="H73" s="1453"/>
      <c r="I73" s="1034"/>
      <c r="J73" s="1449" t="s">
        <v>225</v>
      </c>
      <c r="K73" s="1449">
        <v>80131500</v>
      </c>
      <c r="L73" s="1449" t="s">
        <v>387</v>
      </c>
      <c r="M73" s="1451" t="s">
        <v>58</v>
      </c>
      <c r="N73" s="1449" t="s">
        <v>690</v>
      </c>
      <c r="O73" s="1449" t="s">
        <v>74</v>
      </c>
      <c r="P73" s="1449" t="s">
        <v>75</v>
      </c>
      <c r="Q73" s="1450">
        <v>77442960</v>
      </c>
      <c r="R73" s="1450">
        <v>77442960</v>
      </c>
      <c r="S73" s="1449" t="s">
        <v>76</v>
      </c>
      <c r="T73" s="1449" t="s">
        <v>77</v>
      </c>
      <c r="U73" s="1449" t="s">
        <v>220</v>
      </c>
      <c r="V73" s="1149">
        <v>7000091332</v>
      </c>
      <c r="W73" s="1149">
        <v>4200004964</v>
      </c>
      <c r="X73" s="1452">
        <v>77442960</v>
      </c>
      <c r="Y73" s="1149" t="s">
        <v>689</v>
      </c>
      <c r="Z73" s="1455" t="s">
        <v>685</v>
      </c>
      <c r="AA73" s="1670"/>
      <c r="AB73" s="1670"/>
      <c r="AC73" s="1665"/>
      <c r="AD73" s="1665"/>
      <c r="AE73" s="1665"/>
      <c r="AF73" s="1665"/>
      <c r="AG73" s="1665"/>
      <c r="AH73" s="1665"/>
      <c r="AI73" s="1665"/>
      <c r="AJ73" s="1665"/>
      <c r="AK73" s="1665"/>
      <c r="AL73" s="1665"/>
      <c r="AM73" s="1665"/>
      <c r="AN73" s="1665"/>
      <c r="AO73" s="1103"/>
      <c r="AP73" s="1103"/>
    </row>
    <row r="74" spans="1:43" x14ac:dyDescent="0.25">
      <c r="A74" s="1561"/>
      <c r="B74" s="1562"/>
      <c r="C74" s="1561"/>
      <c r="D74" s="1562"/>
      <c r="E74" s="1562"/>
      <c r="F74" s="1562"/>
      <c r="G74" s="1562"/>
      <c r="H74" s="1563"/>
      <c r="I74" s="1563"/>
      <c r="J74" s="1563"/>
      <c r="K74" s="1561"/>
      <c r="L74" s="1564"/>
      <c r="M74" s="1565"/>
      <c r="N74" s="1566"/>
      <c r="O74" s="1567"/>
      <c r="P74" s="1568"/>
      <c r="Q74" s="1569"/>
      <c r="R74" s="1569"/>
      <c r="S74" s="1570" t="e">
        <f>2165280000+#REF!</f>
        <v>#REF!</v>
      </c>
      <c r="T74" s="1571" t="e">
        <f>SUM(#REF!)</f>
        <v>#REF!</v>
      </c>
      <c r="U74" s="1572"/>
      <c r="V74" s="1561"/>
      <c r="W74" s="1573"/>
      <c r="X74" s="1574"/>
      <c r="Y74" s="1574"/>
      <c r="Z74" s="1574"/>
      <c r="AA74" s="1574"/>
      <c r="AB74" s="1575"/>
      <c r="AC74" s="1575"/>
      <c r="AD74" s="1574"/>
      <c r="AE74" s="1576" t="e">
        <f>+SUM(#REF!)</f>
        <v>#REF!</v>
      </c>
      <c r="AF74" s="1390"/>
      <c r="AG74" s="1390"/>
      <c r="AH74" s="1390"/>
      <c r="AI74" s="1390"/>
      <c r="AJ74" s="1390"/>
      <c r="AK74" s="1390"/>
      <c r="AL74" s="1390"/>
      <c r="AM74" s="1390"/>
      <c r="AN74" s="1390"/>
      <c r="AO74" s="1390"/>
      <c r="AP74" s="1390"/>
    </row>
    <row r="75" spans="1:43" x14ac:dyDescent="0.25">
      <c r="A75" s="1579"/>
      <c r="B75" s="1579"/>
      <c r="C75" s="1579"/>
      <c r="D75" s="1579"/>
      <c r="E75" s="1580"/>
      <c r="F75" s="1580"/>
      <c r="G75" s="1580"/>
      <c r="H75" s="1581"/>
      <c r="I75" s="1581"/>
      <c r="J75" s="1581"/>
      <c r="K75" s="1579"/>
      <c r="L75" s="1582"/>
      <c r="M75" s="1583"/>
      <c r="N75" s="1584"/>
      <c r="O75" s="1579"/>
      <c r="P75" s="1581"/>
      <c r="Q75" s="1585"/>
      <c r="R75" s="1586"/>
      <c r="S75" s="1586"/>
      <c r="T75" s="1586" t="e">
        <f>+T74+#REF!</f>
        <v>#REF!</v>
      </c>
      <c r="U75" s="1585"/>
      <c r="V75" s="1585"/>
      <c r="W75" s="1587"/>
      <c r="X75" s="1588"/>
      <c r="Y75" s="1589"/>
      <c r="Z75" s="1589"/>
      <c r="AA75" s="1579"/>
      <c r="AB75" s="1589"/>
      <c r="AC75" s="1589"/>
      <c r="AD75" s="1590"/>
      <c r="AE75" s="1591"/>
      <c r="AF75" s="1425">
        <f t="shared" ref="AF75:AP75" si="22">SUM(AF73:AF74)</f>
        <v>0</v>
      </c>
      <c r="AG75" s="1425">
        <f t="shared" si="22"/>
        <v>0</v>
      </c>
      <c r="AH75" s="1425">
        <f t="shared" si="22"/>
        <v>0</v>
      </c>
      <c r="AI75" s="1425">
        <f t="shared" si="22"/>
        <v>0</v>
      </c>
      <c r="AJ75" s="1425">
        <f t="shared" si="22"/>
        <v>0</v>
      </c>
      <c r="AK75" s="1425">
        <f t="shared" si="22"/>
        <v>0</v>
      </c>
      <c r="AL75" s="1425">
        <f t="shared" si="22"/>
        <v>0</v>
      </c>
      <c r="AM75" s="1425">
        <f t="shared" si="22"/>
        <v>0</v>
      </c>
      <c r="AN75" s="1425">
        <f t="shared" si="22"/>
        <v>0</v>
      </c>
      <c r="AO75" s="1425">
        <f t="shared" si="22"/>
        <v>0</v>
      </c>
      <c r="AP75" s="1425">
        <f t="shared" si="22"/>
        <v>0</v>
      </c>
    </row>
    <row r="76" spans="1:43" x14ac:dyDescent="0.25">
      <c r="A76" s="1592"/>
      <c r="B76" s="1592"/>
      <c r="C76" s="1592"/>
      <c r="D76" s="1592"/>
      <c r="E76" s="1593"/>
      <c r="F76" s="1593"/>
      <c r="G76" s="1593"/>
      <c r="H76" s="1594"/>
      <c r="I76" s="1594"/>
      <c r="J76" s="1594"/>
      <c r="K76" s="1592"/>
      <c r="L76" s="1595"/>
      <c r="M76" s="1596"/>
      <c r="N76" s="1597"/>
      <c r="O76" s="1592"/>
      <c r="P76" s="1594"/>
      <c r="Q76" s="1598"/>
      <c r="R76" s="1599"/>
      <c r="S76" s="1391"/>
      <c r="T76" s="1391"/>
      <c r="U76" s="1391">
        <f t="shared" ref="U76:W76" si="23">+U75</f>
        <v>0</v>
      </c>
      <c r="V76" s="1391">
        <f t="shared" si="23"/>
        <v>0</v>
      </c>
      <c r="W76" s="1391">
        <f t="shared" si="23"/>
        <v>0</v>
      </c>
      <c r="X76" s="1600"/>
      <c r="Y76" s="1600"/>
      <c r="Z76" s="1600"/>
      <c r="AA76" s="1601"/>
      <c r="AB76" s="1600"/>
      <c r="AC76" s="1600">
        <f t="shared" ref="AC76:AH76" si="24">+AC75</f>
        <v>0</v>
      </c>
      <c r="AD76" s="1602">
        <f t="shared" si="24"/>
        <v>0</v>
      </c>
      <c r="AE76" s="1391">
        <f t="shared" si="24"/>
        <v>0</v>
      </c>
      <c r="AF76" s="1391">
        <f t="shared" si="24"/>
        <v>0</v>
      </c>
      <c r="AG76" s="1391">
        <f t="shared" si="24"/>
        <v>0</v>
      </c>
      <c r="AH76" s="1391">
        <f t="shared" si="24"/>
        <v>0</v>
      </c>
      <c r="AI76" s="1391">
        <f>+AI75</f>
        <v>0</v>
      </c>
      <c r="AJ76" s="1391">
        <f t="shared" ref="AJ76:AO76" si="25">+AJ75</f>
        <v>0</v>
      </c>
      <c r="AK76" s="1391">
        <f t="shared" si="25"/>
        <v>0</v>
      </c>
      <c r="AL76" s="1391">
        <f t="shared" si="25"/>
        <v>0</v>
      </c>
      <c r="AM76" s="1391">
        <f t="shared" si="25"/>
        <v>0</v>
      </c>
      <c r="AN76" s="1391">
        <f t="shared" si="25"/>
        <v>0</v>
      </c>
      <c r="AO76" s="1391">
        <f t="shared" si="25"/>
        <v>0</v>
      </c>
      <c r="AP76" s="1391">
        <f>+AP75</f>
        <v>0</v>
      </c>
    </row>
    <row r="77" spans="1:43" ht="76.5" x14ac:dyDescent="0.25">
      <c r="A77" s="1681" t="s">
        <v>69</v>
      </c>
      <c r="B77" s="1682" t="s">
        <v>234</v>
      </c>
      <c r="C77" s="1682" t="s">
        <v>235</v>
      </c>
      <c r="D77" s="1682" t="s">
        <v>72</v>
      </c>
      <c r="E77" s="1457" t="s">
        <v>73</v>
      </c>
      <c r="F77" s="1683"/>
      <c r="G77" s="1683"/>
      <c r="H77" s="1683"/>
      <c r="I77" s="1091"/>
      <c r="J77" s="1022"/>
      <c r="K77" s="1022"/>
      <c r="L77" s="1684" t="s">
        <v>158</v>
      </c>
      <c r="M77" s="1022" t="s">
        <v>105</v>
      </c>
      <c r="N77" s="1022" t="s">
        <v>241</v>
      </c>
      <c r="O77" s="1022"/>
      <c r="P77" s="1022" t="s">
        <v>75</v>
      </c>
      <c r="Q77" s="1685">
        <v>1562484</v>
      </c>
      <c r="R77" s="1685">
        <v>1406236</v>
      </c>
      <c r="S77" s="1022" t="s">
        <v>76</v>
      </c>
      <c r="T77" s="1022" t="s">
        <v>77</v>
      </c>
      <c r="U77" s="1022" t="s">
        <v>220</v>
      </c>
      <c r="V77" s="1022"/>
      <c r="W77" s="1022"/>
      <c r="X77" s="1443"/>
      <c r="Y77" s="1022"/>
      <c r="Z77" s="1022"/>
      <c r="AA77" s="1022"/>
      <c r="AB77" s="1022"/>
      <c r="AC77" s="1461"/>
      <c r="AD77" s="1461"/>
      <c r="AE77" s="1461"/>
      <c r="AF77" s="1461"/>
      <c r="AG77" s="1461"/>
      <c r="AH77" s="1461"/>
      <c r="AI77" s="1461"/>
      <c r="AJ77" s="1461"/>
      <c r="AK77" s="1461"/>
      <c r="AL77" s="1461"/>
      <c r="AM77" s="1461"/>
      <c r="AN77" s="1461"/>
      <c r="AO77" s="1686"/>
      <c r="AP77" s="1686"/>
    </row>
    <row r="78" spans="1:43" ht="76.5" x14ac:dyDescent="0.25">
      <c r="A78" s="1681" t="s">
        <v>69</v>
      </c>
      <c r="B78" s="1682" t="s">
        <v>234</v>
      </c>
      <c r="C78" s="1682" t="s">
        <v>235</v>
      </c>
      <c r="D78" s="1682" t="s">
        <v>72</v>
      </c>
      <c r="E78" s="1457" t="s">
        <v>73</v>
      </c>
      <c r="F78" s="1683"/>
      <c r="G78" s="1683"/>
      <c r="H78" s="1683"/>
      <c r="I78" s="1091"/>
      <c r="J78" s="1022" t="s">
        <v>589</v>
      </c>
      <c r="K78" s="1022">
        <v>82101504</v>
      </c>
      <c r="L78" s="1684" t="s">
        <v>638</v>
      </c>
      <c r="M78" s="1043" t="s">
        <v>105</v>
      </c>
      <c r="N78" s="1022" t="s">
        <v>308</v>
      </c>
      <c r="O78" s="1022" t="s">
        <v>245</v>
      </c>
      <c r="P78" s="1022" t="s">
        <v>75</v>
      </c>
      <c r="Q78" s="1046">
        <v>30000000</v>
      </c>
      <c r="R78" s="1046">
        <v>30000000</v>
      </c>
      <c r="S78" s="1022" t="s">
        <v>76</v>
      </c>
      <c r="T78" s="1022" t="s">
        <v>77</v>
      </c>
      <c r="U78" s="1022" t="s">
        <v>220</v>
      </c>
      <c r="V78" s="1088">
        <v>7000092374</v>
      </c>
      <c r="W78" s="1088">
        <v>4200005022</v>
      </c>
      <c r="X78" s="1442">
        <v>30000000</v>
      </c>
      <c r="Y78" s="1047" t="s">
        <v>724</v>
      </c>
      <c r="Z78" s="1088" t="s">
        <v>247</v>
      </c>
      <c r="AA78" s="1022"/>
      <c r="AB78" s="1022"/>
      <c r="AC78" s="1461" t="s">
        <v>248</v>
      </c>
      <c r="AD78" s="1461" t="s">
        <v>248</v>
      </c>
      <c r="AE78" s="1461" t="s">
        <v>248</v>
      </c>
      <c r="AF78" s="1461" t="s">
        <v>248</v>
      </c>
      <c r="AG78" s="1461" t="s">
        <v>248</v>
      </c>
      <c r="AH78" s="1461" t="s">
        <v>248</v>
      </c>
      <c r="AI78" s="1461" t="s">
        <v>248</v>
      </c>
      <c r="AJ78" s="1461" t="s">
        <v>248</v>
      </c>
      <c r="AK78" s="1461" t="s">
        <v>248</v>
      </c>
      <c r="AL78" s="1461" t="s">
        <v>248</v>
      </c>
      <c r="AM78" s="1461" t="s">
        <v>248</v>
      </c>
      <c r="AN78" s="1461" t="s">
        <v>248</v>
      </c>
      <c r="AO78" s="1686"/>
      <c r="AP78" s="1686"/>
    </row>
    <row r="79" spans="1:43" ht="76.5" x14ac:dyDescent="0.25">
      <c r="A79" s="1681" t="s">
        <v>69</v>
      </c>
      <c r="B79" s="1682" t="s">
        <v>234</v>
      </c>
      <c r="C79" s="1682" t="s">
        <v>235</v>
      </c>
      <c r="D79" s="1682" t="s">
        <v>72</v>
      </c>
      <c r="E79" s="1457" t="s">
        <v>73</v>
      </c>
      <c r="F79" s="1683"/>
      <c r="G79" s="1683"/>
      <c r="H79" s="1683"/>
      <c r="I79" s="1091"/>
      <c r="J79" s="1022" t="s">
        <v>589</v>
      </c>
      <c r="K79" s="1022">
        <v>82101504</v>
      </c>
      <c r="L79" s="1684" t="s">
        <v>659</v>
      </c>
      <c r="M79" s="1043" t="s">
        <v>62</v>
      </c>
      <c r="N79" s="1022" t="s">
        <v>176</v>
      </c>
      <c r="O79" s="1022" t="s">
        <v>245</v>
      </c>
      <c r="P79" s="1022" t="s">
        <v>75</v>
      </c>
      <c r="Q79" s="1046">
        <v>20000000</v>
      </c>
      <c r="R79" s="1046">
        <v>20000000</v>
      </c>
      <c r="S79" s="1022" t="s">
        <v>166</v>
      </c>
      <c r="T79" s="1022" t="s">
        <v>411</v>
      </c>
      <c r="U79" s="1022" t="s">
        <v>220</v>
      </c>
      <c r="V79" s="1022"/>
      <c r="W79" s="1022"/>
      <c r="X79" s="1443"/>
      <c r="Y79" s="1022"/>
      <c r="Z79" s="1022"/>
      <c r="AA79" s="1022"/>
      <c r="AB79" s="1022"/>
      <c r="AC79" s="1461" t="s">
        <v>248</v>
      </c>
      <c r="AD79" s="1461" t="s">
        <v>248</v>
      </c>
      <c r="AE79" s="1461" t="s">
        <v>248</v>
      </c>
      <c r="AF79" s="1461" t="s">
        <v>248</v>
      </c>
      <c r="AG79" s="1461" t="s">
        <v>248</v>
      </c>
      <c r="AH79" s="1461" t="s">
        <v>248</v>
      </c>
      <c r="AI79" s="1461" t="s">
        <v>248</v>
      </c>
      <c r="AJ79" s="1461" t="s">
        <v>248</v>
      </c>
      <c r="AK79" s="1461" t="s">
        <v>248</v>
      </c>
      <c r="AL79" s="1461" t="s">
        <v>248</v>
      </c>
      <c r="AM79" s="1461" t="s">
        <v>248</v>
      </c>
      <c r="AN79" s="1461" t="s">
        <v>248</v>
      </c>
      <c r="AO79" s="1686"/>
      <c r="AP79" s="1686"/>
    </row>
    <row r="80" spans="1:43" ht="76.5" x14ac:dyDescent="0.25">
      <c r="A80" s="1681" t="s">
        <v>69</v>
      </c>
      <c r="B80" s="1682" t="s">
        <v>234</v>
      </c>
      <c r="C80" s="1682" t="s">
        <v>235</v>
      </c>
      <c r="D80" s="1682" t="s">
        <v>72</v>
      </c>
      <c r="E80" s="1457" t="s">
        <v>73</v>
      </c>
      <c r="F80" s="1683"/>
      <c r="G80" s="1683"/>
      <c r="H80" s="1683"/>
      <c r="I80" s="1091"/>
      <c r="J80" s="1022" t="s">
        <v>589</v>
      </c>
      <c r="K80" s="1022">
        <v>82101504</v>
      </c>
      <c r="L80" s="1684" t="s">
        <v>243</v>
      </c>
      <c r="M80" s="1043" t="s">
        <v>68</v>
      </c>
      <c r="N80" s="1022" t="s">
        <v>106</v>
      </c>
      <c r="O80" s="1022" t="s">
        <v>245</v>
      </c>
      <c r="P80" s="1022" t="s">
        <v>75</v>
      </c>
      <c r="Q80" s="1046">
        <v>16500000</v>
      </c>
      <c r="R80" s="1046">
        <v>16500000</v>
      </c>
      <c r="S80" s="1022" t="s">
        <v>76</v>
      </c>
      <c r="T80" s="1022" t="s">
        <v>77</v>
      </c>
      <c r="U80" s="1022" t="s">
        <v>220</v>
      </c>
      <c r="V80" s="1022"/>
      <c r="W80" s="1022"/>
      <c r="X80" s="1443"/>
      <c r="Y80" s="1022"/>
      <c r="Z80" s="1022"/>
      <c r="AA80" s="1022"/>
      <c r="AB80" s="1022"/>
      <c r="AC80" s="1461"/>
      <c r="AD80" s="1461"/>
      <c r="AE80" s="1461"/>
      <c r="AF80" s="1461"/>
      <c r="AG80" s="1461"/>
      <c r="AH80" s="1461"/>
      <c r="AI80" s="1461"/>
      <c r="AJ80" s="1461"/>
      <c r="AK80" s="1461"/>
      <c r="AL80" s="1461"/>
      <c r="AM80" s="1461"/>
      <c r="AN80" s="1461"/>
      <c r="AO80" s="1686"/>
      <c r="AP80" s="1686"/>
    </row>
    <row r="81" spans="1:42" ht="76.5" x14ac:dyDescent="0.25">
      <c r="A81" s="1681" t="s">
        <v>69</v>
      </c>
      <c r="B81" s="1682" t="s">
        <v>234</v>
      </c>
      <c r="C81" s="1682" t="s">
        <v>235</v>
      </c>
      <c r="D81" s="1682" t="s">
        <v>72</v>
      </c>
      <c r="E81" s="1457" t="s">
        <v>73</v>
      </c>
      <c r="F81" s="1683"/>
      <c r="G81" s="1683"/>
      <c r="H81" s="1683"/>
      <c r="I81" s="1091"/>
      <c r="J81" s="1022" t="s">
        <v>648</v>
      </c>
      <c r="K81" s="1687">
        <v>55101519</v>
      </c>
      <c r="L81" s="1047" t="s">
        <v>679</v>
      </c>
      <c r="M81" s="1043" t="s">
        <v>62</v>
      </c>
      <c r="N81" s="1022" t="s">
        <v>344</v>
      </c>
      <c r="O81" s="1022" t="s">
        <v>591</v>
      </c>
      <c r="P81" s="1022" t="s">
        <v>75</v>
      </c>
      <c r="Q81" s="1046">
        <v>15000000</v>
      </c>
      <c r="R81" s="1046">
        <v>15000000</v>
      </c>
      <c r="S81" s="1022" t="s">
        <v>76</v>
      </c>
      <c r="T81" s="1022" t="s">
        <v>77</v>
      </c>
      <c r="U81" s="1022" t="s">
        <v>220</v>
      </c>
      <c r="V81" s="1088">
        <v>7000092055</v>
      </c>
      <c r="W81" s="1088">
        <v>4500030172</v>
      </c>
      <c r="X81" s="1442">
        <v>15000000</v>
      </c>
      <c r="Y81" s="1443" t="s">
        <v>725</v>
      </c>
      <c r="Z81" s="1459" t="s">
        <v>719</v>
      </c>
      <c r="AA81" s="1022"/>
      <c r="AB81" s="1022"/>
      <c r="AC81" s="1461"/>
      <c r="AD81" s="1461"/>
      <c r="AE81" s="1461"/>
      <c r="AF81" s="1461"/>
      <c r="AG81" s="1461"/>
      <c r="AH81" s="1461" t="s">
        <v>248</v>
      </c>
      <c r="AI81" s="1461" t="s">
        <v>248</v>
      </c>
      <c r="AJ81" s="1461" t="s">
        <v>248</v>
      </c>
      <c r="AK81" s="1461" t="s">
        <v>248</v>
      </c>
      <c r="AL81" s="1461" t="s">
        <v>248</v>
      </c>
      <c r="AM81" s="1461" t="s">
        <v>248</v>
      </c>
      <c r="AN81" s="1461" t="s">
        <v>248</v>
      </c>
      <c r="AO81" s="1686"/>
      <c r="AP81" s="1686"/>
    </row>
    <row r="82" spans="1:42" ht="90" x14ac:dyDescent="0.25">
      <c r="A82" s="1681" t="s">
        <v>69</v>
      </c>
      <c r="B82" s="1682" t="s">
        <v>234</v>
      </c>
      <c r="C82" s="1682" t="s">
        <v>235</v>
      </c>
      <c r="D82" s="1682" t="s">
        <v>72</v>
      </c>
      <c r="E82" s="1457" t="s">
        <v>73</v>
      </c>
      <c r="F82" s="1683"/>
      <c r="G82" s="1683"/>
      <c r="H82" s="1683"/>
      <c r="I82" s="1091"/>
      <c r="J82" s="1022" t="s">
        <v>587</v>
      </c>
      <c r="K82" s="1687">
        <v>82101508</v>
      </c>
      <c r="L82" s="1044" t="s">
        <v>736</v>
      </c>
      <c r="M82" s="1043" t="s">
        <v>65</v>
      </c>
      <c r="N82" s="1022" t="s">
        <v>106</v>
      </c>
      <c r="O82" s="1022" t="s">
        <v>74</v>
      </c>
      <c r="P82" s="1022" t="s">
        <v>75</v>
      </c>
      <c r="Q82" s="1046">
        <v>8000000</v>
      </c>
      <c r="R82" s="1046">
        <v>7650000</v>
      </c>
      <c r="S82" s="1022" t="s">
        <v>76</v>
      </c>
      <c r="T82" s="1022" t="s">
        <v>77</v>
      </c>
      <c r="U82" s="1047" t="s">
        <v>79</v>
      </c>
      <c r="V82" s="1458">
        <v>7000093484</v>
      </c>
      <c r="W82" s="1458"/>
      <c r="X82" s="1443"/>
      <c r="Y82" s="1459"/>
      <c r="Z82" s="1460"/>
      <c r="AA82" s="1022"/>
      <c r="AB82" s="1022"/>
      <c r="AC82" s="1461"/>
      <c r="AD82" s="1461"/>
      <c r="AE82" s="1461"/>
      <c r="AF82" s="1461"/>
      <c r="AG82" s="1461"/>
      <c r="AH82" s="1461"/>
      <c r="AI82" s="1461"/>
      <c r="AJ82" s="1461">
        <v>8000000</v>
      </c>
      <c r="AK82" s="1461"/>
      <c r="AL82" s="1461"/>
      <c r="AM82" s="1461"/>
      <c r="AN82" s="1688"/>
      <c r="AO82" s="1686"/>
      <c r="AP82" s="1686"/>
    </row>
    <row r="83" spans="1:42" ht="105" x14ac:dyDescent="0.25">
      <c r="A83" s="1681" t="s">
        <v>69</v>
      </c>
      <c r="B83" s="1682" t="s">
        <v>234</v>
      </c>
      <c r="C83" s="1682" t="s">
        <v>235</v>
      </c>
      <c r="D83" s="1682" t="s">
        <v>72</v>
      </c>
      <c r="E83" s="1457" t="s">
        <v>73</v>
      </c>
      <c r="F83" s="1683"/>
      <c r="G83" s="1683"/>
      <c r="H83" s="1683"/>
      <c r="I83" s="1091"/>
      <c r="J83" s="1689"/>
      <c r="K83" s="1687"/>
      <c r="L83" s="1044" t="s">
        <v>617</v>
      </c>
      <c r="M83" s="1043" t="s">
        <v>58</v>
      </c>
      <c r="N83" s="1022" t="s">
        <v>106</v>
      </c>
      <c r="O83" s="1022" t="s">
        <v>74</v>
      </c>
      <c r="P83" s="1022" t="s">
        <v>75</v>
      </c>
      <c r="Q83" s="1046">
        <v>18902000</v>
      </c>
      <c r="R83" s="1046">
        <v>18902000</v>
      </c>
      <c r="S83" s="1022" t="s">
        <v>76</v>
      </c>
      <c r="T83" s="1022" t="s">
        <v>77</v>
      </c>
      <c r="U83" s="1047" t="s">
        <v>618</v>
      </c>
      <c r="V83" s="1088">
        <v>7000095004</v>
      </c>
      <c r="W83" s="1088">
        <v>4200005160</v>
      </c>
      <c r="X83" s="1442">
        <v>18902000</v>
      </c>
      <c r="Y83" s="1462" t="s">
        <v>727</v>
      </c>
      <c r="Z83" s="1088" t="s">
        <v>247</v>
      </c>
      <c r="AA83" s="1022"/>
      <c r="AB83" s="1022"/>
      <c r="AC83" s="1461"/>
      <c r="AD83" s="1461"/>
      <c r="AE83" s="1461">
        <v>18902000</v>
      </c>
      <c r="AF83" s="1461"/>
      <c r="AG83" s="1461"/>
      <c r="AH83" s="1461"/>
      <c r="AI83" s="1461"/>
      <c r="AJ83" s="1461"/>
      <c r="AK83" s="1461"/>
      <c r="AL83" s="1461"/>
      <c r="AM83" s="1461"/>
      <c r="AN83" s="1688"/>
      <c r="AO83" s="1686"/>
      <c r="AP83" s="1686"/>
    </row>
    <row r="84" spans="1:42" ht="105" x14ac:dyDescent="0.25">
      <c r="A84" s="1681" t="s">
        <v>69</v>
      </c>
      <c r="B84" s="1682" t="s">
        <v>234</v>
      </c>
      <c r="C84" s="1682" t="s">
        <v>235</v>
      </c>
      <c r="D84" s="1682" t="s">
        <v>72</v>
      </c>
      <c r="E84" s="1457" t="s">
        <v>73</v>
      </c>
      <c r="F84" s="1683"/>
      <c r="G84" s="1683"/>
      <c r="H84" s="1683"/>
      <c r="I84" s="1091"/>
      <c r="J84" s="1689"/>
      <c r="K84" s="1687"/>
      <c r="L84" s="1044" t="s">
        <v>654</v>
      </c>
      <c r="M84" s="1043" t="s">
        <v>61</v>
      </c>
      <c r="N84" s="1022" t="s">
        <v>106</v>
      </c>
      <c r="O84" s="1022" t="s">
        <v>74</v>
      </c>
      <c r="P84" s="1022" t="s">
        <v>75</v>
      </c>
      <c r="Q84" s="1046">
        <v>20000000</v>
      </c>
      <c r="R84" s="1046">
        <v>20000000</v>
      </c>
      <c r="S84" s="1022" t="s">
        <v>76</v>
      </c>
      <c r="T84" s="1022" t="s">
        <v>77</v>
      </c>
      <c r="U84" s="1047" t="s">
        <v>618</v>
      </c>
      <c r="V84" s="1458"/>
      <c r="W84" s="1458"/>
      <c r="X84" s="1443"/>
      <c r="Y84" s="1459"/>
      <c r="Z84" s="1460"/>
      <c r="AA84" s="1022"/>
      <c r="AB84" s="1022"/>
      <c r="AC84" s="1461"/>
      <c r="AD84" s="1461"/>
      <c r="AE84" s="1461"/>
      <c r="AF84" s="1461"/>
      <c r="AG84" s="1461"/>
      <c r="AH84" s="1461"/>
      <c r="AI84" s="1461"/>
      <c r="AJ84" s="1461"/>
      <c r="AK84" s="1461"/>
      <c r="AL84" s="1461"/>
      <c r="AM84" s="1461"/>
      <c r="AN84" s="1688"/>
      <c r="AO84" s="1686"/>
      <c r="AP84" s="1686"/>
    </row>
    <row r="85" spans="1:42" ht="90" x14ac:dyDescent="0.25">
      <c r="A85" s="1091" t="s">
        <v>69</v>
      </c>
      <c r="B85" s="1457" t="s">
        <v>234</v>
      </c>
      <c r="C85" s="1457" t="s">
        <v>235</v>
      </c>
      <c r="D85" s="1457" t="s">
        <v>72</v>
      </c>
      <c r="E85" s="1457" t="s">
        <v>73</v>
      </c>
      <c r="F85" s="1683"/>
      <c r="G85" s="1683"/>
      <c r="H85" s="1683"/>
      <c r="I85" s="1091"/>
      <c r="J85" s="1022" t="s">
        <v>236</v>
      </c>
      <c r="K85" s="1022">
        <v>55101504</v>
      </c>
      <c r="L85" s="1022" t="s">
        <v>237</v>
      </c>
      <c r="M85" s="1043" t="s">
        <v>791</v>
      </c>
      <c r="N85" s="1022" t="s">
        <v>131</v>
      </c>
      <c r="O85" s="1022" t="s">
        <v>74</v>
      </c>
      <c r="P85" s="1022" t="s">
        <v>792</v>
      </c>
      <c r="Q85" s="1690">
        <v>2600000</v>
      </c>
      <c r="R85" s="1690"/>
      <c r="S85" s="1022" t="s">
        <v>76</v>
      </c>
      <c r="T85" s="1022" t="s">
        <v>77</v>
      </c>
      <c r="U85" s="1047" t="s">
        <v>79</v>
      </c>
      <c r="V85" s="1022">
        <v>70000094087</v>
      </c>
      <c r="W85" s="1456"/>
      <c r="X85" s="1443"/>
      <c r="Y85" s="1022"/>
      <c r="Z85" s="1456"/>
      <c r="AA85" s="1456"/>
      <c r="AB85" s="1691"/>
      <c r="AC85" s="1692"/>
      <c r="AD85" s="1461"/>
      <c r="AE85" s="1461"/>
      <c r="AF85" s="1461"/>
      <c r="AG85" s="1461"/>
      <c r="AH85" s="1461"/>
      <c r="AI85" s="1461"/>
      <c r="AJ85" s="1461"/>
      <c r="AK85" s="1046"/>
      <c r="AL85" s="1461"/>
      <c r="AM85" s="1461"/>
      <c r="AN85" s="1461">
        <v>2500000</v>
      </c>
      <c r="AO85" s="1686"/>
      <c r="AP85" s="1686"/>
    </row>
    <row r="86" spans="1:42" ht="90" x14ac:dyDescent="0.25">
      <c r="A86" s="1091" t="s">
        <v>69</v>
      </c>
      <c r="B86" s="1457" t="s">
        <v>234</v>
      </c>
      <c r="C86" s="1457" t="s">
        <v>235</v>
      </c>
      <c r="D86" s="1457" t="s">
        <v>72</v>
      </c>
      <c r="E86" s="1457" t="s">
        <v>73</v>
      </c>
      <c r="F86" s="1683"/>
      <c r="G86" s="1683"/>
      <c r="H86" s="1683"/>
      <c r="I86" s="1091"/>
      <c r="J86" s="1022" t="s">
        <v>587</v>
      </c>
      <c r="K86" s="1687">
        <v>82101508</v>
      </c>
      <c r="L86" s="1044" t="s">
        <v>736</v>
      </c>
      <c r="M86" s="1043" t="s">
        <v>65</v>
      </c>
      <c r="N86" s="1022" t="s">
        <v>106</v>
      </c>
      <c r="O86" s="1022" t="s">
        <v>74</v>
      </c>
      <c r="P86" s="1022" t="s">
        <v>75</v>
      </c>
      <c r="Q86" s="1046">
        <v>8000000</v>
      </c>
      <c r="R86" s="1046"/>
      <c r="S86" s="1022" t="s">
        <v>76</v>
      </c>
      <c r="T86" s="1022" t="s">
        <v>77</v>
      </c>
      <c r="U86" s="1047" t="s">
        <v>79</v>
      </c>
      <c r="V86" s="1458">
        <v>7000093484</v>
      </c>
      <c r="W86" s="1458"/>
      <c r="X86" s="1443"/>
      <c r="Y86" s="1459"/>
      <c r="Z86" s="1460"/>
      <c r="AA86" s="1022"/>
      <c r="AB86" s="1022"/>
      <c r="AC86" s="1461"/>
      <c r="AD86" s="1461"/>
      <c r="AE86" s="1461"/>
      <c r="AF86" s="1461"/>
      <c r="AG86" s="1461"/>
      <c r="AH86" s="1461"/>
      <c r="AI86" s="1461"/>
      <c r="AJ86" s="1461">
        <v>8000000</v>
      </c>
      <c r="AK86" s="1461"/>
      <c r="AL86" s="1461"/>
      <c r="AM86" s="1461"/>
      <c r="AN86" s="1688"/>
      <c r="AO86" s="1686"/>
      <c r="AP86" s="1686"/>
    </row>
    <row r="87" spans="1:42" ht="76.5" x14ac:dyDescent="0.25">
      <c r="A87" s="1091" t="s">
        <v>69</v>
      </c>
      <c r="B87" s="1457" t="s">
        <v>234</v>
      </c>
      <c r="C87" s="1457" t="s">
        <v>235</v>
      </c>
      <c r="D87" s="1457" t="s">
        <v>72</v>
      </c>
      <c r="E87" s="1457" t="s">
        <v>73</v>
      </c>
      <c r="F87" s="1683"/>
      <c r="G87" s="1683"/>
      <c r="H87" s="1683"/>
      <c r="I87" s="1091"/>
      <c r="J87" s="1022" t="s">
        <v>589</v>
      </c>
      <c r="K87" s="1022">
        <v>82101504</v>
      </c>
      <c r="L87" s="1684" t="s">
        <v>243</v>
      </c>
      <c r="M87" s="1043" t="s">
        <v>767</v>
      </c>
      <c r="N87" s="1022" t="s">
        <v>106</v>
      </c>
      <c r="O87" s="1022" t="s">
        <v>245</v>
      </c>
      <c r="P87" s="1022" t="s">
        <v>75</v>
      </c>
      <c r="Q87" s="1046">
        <v>20000000</v>
      </c>
      <c r="R87" s="1046"/>
      <c r="S87" s="1022" t="s">
        <v>76</v>
      </c>
      <c r="T87" s="1022" t="s">
        <v>77</v>
      </c>
      <c r="U87" s="1022" t="s">
        <v>220</v>
      </c>
      <c r="V87" s="1507"/>
      <c r="W87" s="1507"/>
      <c r="X87" s="1507"/>
      <c r="Y87" s="1507"/>
      <c r="Z87" s="1507"/>
      <c r="AA87" s="1507"/>
      <c r="AB87" s="1507"/>
      <c r="AC87" s="1507"/>
      <c r="AD87" s="1507"/>
      <c r="AE87" s="1507"/>
      <c r="AF87" s="1507"/>
      <c r="AG87" s="1507"/>
      <c r="AH87" s="1507"/>
      <c r="AI87" s="1507"/>
      <c r="AJ87" s="1507"/>
      <c r="AK87" s="1507"/>
      <c r="AL87" s="1507"/>
      <c r="AM87" s="1507"/>
      <c r="AN87" s="1507"/>
      <c r="AO87" s="1507"/>
      <c r="AP87" s="1507"/>
    </row>
    <row r="88" spans="1:42" ht="76.5" x14ac:dyDescent="0.25">
      <c r="A88" s="1091" t="s">
        <v>69</v>
      </c>
      <c r="B88" s="1457" t="s">
        <v>234</v>
      </c>
      <c r="C88" s="1457" t="s">
        <v>235</v>
      </c>
      <c r="D88" s="1457" t="s">
        <v>72</v>
      </c>
      <c r="E88" s="1457" t="s">
        <v>73</v>
      </c>
      <c r="F88" s="1683"/>
      <c r="G88" s="1683"/>
      <c r="H88" s="1683"/>
      <c r="I88" s="1091"/>
      <c r="J88" s="1022" t="s">
        <v>648</v>
      </c>
      <c r="K88" s="1687">
        <v>55101519</v>
      </c>
      <c r="L88" s="1047" t="s">
        <v>679</v>
      </c>
      <c r="M88" s="1043" t="s">
        <v>57</v>
      </c>
      <c r="N88" s="1022" t="s">
        <v>335</v>
      </c>
      <c r="O88" s="1022" t="s">
        <v>591</v>
      </c>
      <c r="P88" s="1022" t="s">
        <v>75</v>
      </c>
      <c r="Q88" s="1046">
        <v>20000000</v>
      </c>
      <c r="R88" s="1046"/>
      <c r="S88" s="1022" t="s">
        <v>76</v>
      </c>
      <c r="T88" s="1022" t="s">
        <v>77</v>
      </c>
      <c r="U88" s="1022" t="s">
        <v>220</v>
      </c>
      <c r="V88" s="1507"/>
      <c r="W88" s="1507"/>
      <c r="X88" s="1507"/>
      <c r="Y88" s="1507"/>
      <c r="Z88" s="1507"/>
      <c r="AA88" s="1507"/>
      <c r="AB88" s="1507"/>
      <c r="AC88" s="1507"/>
      <c r="AD88" s="1507"/>
      <c r="AE88" s="1507"/>
      <c r="AF88" s="1507"/>
      <c r="AG88" s="1507"/>
      <c r="AH88" s="1507"/>
      <c r="AI88" s="1507"/>
      <c r="AJ88" s="1507"/>
      <c r="AK88" s="1507"/>
      <c r="AL88" s="1507"/>
      <c r="AM88" s="1507"/>
      <c r="AN88" s="1507"/>
      <c r="AO88" s="1507"/>
      <c r="AP88" s="1507"/>
    </row>
    <row r="89" spans="1:42" x14ac:dyDescent="0.25">
      <c r="A89" s="1561"/>
      <c r="B89" s="1562"/>
      <c r="C89" s="1561"/>
      <c r="D89" s="1562"/>
      <c r="E89" s="1562"/>
      <c r="F89" s="1562"/>
      <c r="G89" s="1562"/>
      <c r="H89" s="1563"/>
      <c r="I89" s="1563"/>
      <c r="J89" s="1563"/>
      <c r="K89" s="1561"/>
      <c r="L89" s="1564"/>
      <c r="M89" s="1565"/>
      <c r="N89" s="1566"/>
      <c r="O89" s="1567"/>
      <c r="P89" s="1568"/>
      <c r="Q89" s="1569"/>
      <c r="R89" s="1569"/>
      <c r="S89" s="1570" t="e">
        <f>2165280000+#REF!</f>
        <v>#REF!</v>
      </c>
      <c r="T89" s="1571" t="e">
        <f>SUM(#REF!)</f>
        <v>#REF!</v>
      </c>
      <c r="U89" s="1572"/>
      <c r="V89" s="1561"/>
      <c r="W89" s="1573"/>
      <c r="X89" s="1574"/>
      <c r="Y89" s="1574"/>
      <c r="Z89" s="1574"/>
      <c r="AA89" s="1574"/>
      <c r="AB89" s="1575"/>
      <c r="AC89" s="1575"/>
      <c r="AD89" s="1574"/>
      <c r="AE89" s="1576" t="e">
        <f>+SUM(#REF!)</f>
        <v>#REF!</v>
      </c>
      <c r="AF89" s="1390"/>
      <c r="AG89" s="1390"/>
      <c r="AH89" s="1390"/>
      <c r="AI89" s="1390"/>
      <c r="AJ89" s="1390"/>
      <c r="AK89" s="1390"/>
      <c r="AL89" s="1390"/>
      <c r="AM89" s="1390"/>
      <c r="AN89" s="1390"/>
      <c r="AO89" s="1390"/>
      <c r="AP89" s="1390"/>
    </row>
    <row r="90" spans="1:42" x14ac:dyDescent="0.25">
      <c r="A90" s="1579"/>
      <c r="B90" s="1579"/>
      <c r="C90" s="1579"/>
      <c r="D90" s="1579"/>
      <c r="E90" s="1580"/>
      <c r="F90" s="1580"/>
      <c r="G90" s="1580"/>
      <c r="H90" s="1581"/>
      <c r="I90" s="1581"/>
      <c r="J90" s="1581"/>
      <c r="K90" s="1579"/>
      <c r="L90" s="1582"/>
      <c r="M90" s="1583"/>
      <c r="N90" s="1584"/>
      <c r="O90" s="1579"/>
      <c r="P90" s="1581"/>
      <c r="Q90" s="1585"/>
      <c r="R90" s="1586"/>
      <c r="S90" s="1586"/>
      <c r="T90" s="1586" t="e">
        <f>+T89+#REF!</f>
        <v>#REF!</v>
      </c>
      <c r="U90" s="1585"/>
      <c r="V90" s="1585"/>
      <c r="W90" s="1587"/>
      <c r="X90" s="1588"/>
      <c r="Y90" s="1589"/>
      <c r="Z90" s="1589"/>
      <c r="AA90" s="1579"/>
      <c r="AB90" s="1589"/>
      <c r="AC90" s="1589"/>
      <c r="AD90" s="1590"/>
      <c r="AE90" s="1591"/>
      <c r="AF90" s="1425">
        <f t="shared" ref="AF90:AP90" si="26">SUM(AF88:AF89)</f>
        <v>0</v>
      </c>
      <c r="AG90" s="1425">
        <f t="shared" si="26"/>
        <v>0</v>
      </c>
      <c r="AH90" s="1425">
        <f t="shared" si="26"/>
        <v>0</v>
      </c>
      <c r="AI90" s="1425">
        <f t="shared" si="26"/>
        <v>0</v>
      </c>
      <c r="AJ90" s="1425">
        <f t="shared" si="26"/>
        <v>0</v>
      </c>
      <c r="AK90" s="1425">
        <f t="shared" si="26"/>
        <v>0</v>
      </c>
      <c r="AL90" s="1425">
        <f t="shared" si="26"/>
        <v>0</v>
      </c>
      <c r="AM90" s="1425">
        <f t="shared" si="26"/>
        <v>0</v>
      </c>
      <c r="AN90" s="1425">
        <f t="shared" si="26"/>
        <v>0</v>
      </c>
      <c r="AO90" s="1425">
        <f t="shared" si="26"/>
        <v>0</v>
      </c>
      <c r="AP90" s="1425">
        <f t="shared" si="26"/>
        <v>0</v>
      </c>
    </row>
    <row r="91" spans="1:42" x14ac:dyDescent="0.25">
      <c r="A91" s="1592"/>
      <c r="B91" s="1592"/>
      <c r="C91" s="1592"/>
      <c r="D91" s="1592"/>
      <c r="E91" s="1593"/>
      <c r="F91" s="1593"/>
      <c r="G91" s="1593"/>
      <c r="H91" s="1594"/>
      <c r="I91" s="1594"/>
      <c r="J91" s="1594"/>
      <c r="K91" s="1592"/>
      <c r="L91" s="1595"/>
      <c r="M91" s="1596"/>
      <c r="N91" s="1597"/>
      <c r="O91" s="1592"/>
      <c r="P91" s="1594"/>
      <c r="Q91" s="1598"/>
      <c r="R91" s="1599"/>
      <c r="S91" s="1391"/>
      <c r="T91" s="1391"/>
      <c r="U91" s="1391">
        <f t="shared" ref="U91:W91" si="27">+U90</f>
        <v>0</v>
      </c>
      <c r="V91" s="1391">
        <f t="shared" si="27"/>
        <v>0</v>
      </c>
      <c r="W91" s="1391">
        <f t="shared" si="27"/>
        <v>0</v>
      </c>
      <c r="X91" s="1600"/>
      <c r="Y91" s="1600"/>
      <c r="Z91" s="1600"/>
      <c r="AA91" s="1601"/>
      <c r="AB91" s="1600"/>
      <c r="AC91" s="1600">
        <f t="shared" ref="AC91:AH91" si="28">+AC90</f>
        <v>0</v>
      </c>
      <c r="AD91" s="1602">
        <f t="shared" si="28"/>
        <v>0</v>
      </c>
      <c r="AE91" s="1391">
        <f t="shared" si="28"/>
        <v>0</v>
      </c>
      <c r="AF91" s="1391">
        <f t="shared" si="28"/>
        <v>0</v>
      </c>
      <c r="AG91" s="1391">
        <f t="shared" si="28"/>
        <v>0</v>
      </c>
      <c r="AH91" s="1391">
        <f t="shared" si="28"/>
        <v>0</v>
      </c>
      <c r="AI91" s="1391">
        <f>+AI90</f>
        <v>0</v>
      </c>
      <c r="AJ91" s="1391">
        <f t="shared" ref="AJ91:AO91" si="29">+AJ90</f>
        <v>0</v>
      </c>
      <c r="AK91" s="1391">
        <f t="shared" si="29"/>
        <v>0</v>
      </c>
      <c r="AL91" s="1391">
        <f t="shared" si="29"/>
        <v>0</v>
      </c>
      <c r="AM91" s="1391">
        <f t="shared" si="29"/>
        <v>0</v>
      </c>
      <c r="AN91" s="1391">
        <f t="shared" si="29"/>
        <v>0</v>
      </c>
      <c r="AO91" s="1391">
        <f t="shared" si="29"/>
        <v>0</v>
      </c>
      <c r="AP91" s="1391">
        <f>+AP90</f>
        <v>0</v>
      </c>
    </row>
    <row r="92" spans="1:42" ht="76.5" x14ac:dyDescent="0.25">
      <c r="A92" s="1693" t="s">
        <v>69</v>
      </c>
      <c r="B92" s="1694" t="s">
        <v>252</v>
      </c>
      <c r="C92" s="1694" t="s">
        <v>196</v>
      </c>
      <c r="D92" s="1694" t="s">
        <v>72</v>
      </c>
      <c r="E92" s="1695" t="s">
        <v>73</v>
      </c>
      <c r="F92" s="1696"/>
      <c r="G92" s="1696"/>
      <c r="H92" s="1696"/>
      <c r="I92" s="1697"/>
      <c r="J92" s="1318" t="s">
        <v>592</v>
      </c>
      <c r="K92" s="1318">
        <v>78181701</v>
      </c>
      <c r="L92" s="1698" t="s">
        <v>740</v>
      </c>
      <c r="M92" s="1699" t="s">
        <v>64</v>
      </c>
      <c r="N92" s="1318" t="s">
        <v>741</v>
      </c>
      <c r="O92" s="1318" t="s">
        <v>111</v>
      </c>
      <c r="P92" s="1318" t="s">
        <v>75</v>
      </c>
      <c r="Q92" s="1700">
        <v>230000000</v>
      </c>
      <c r="R92" s="1700">
        <v>230000000</v>
      </c>
      <c r="S92" s="1318" t="s">
        <v>410</v>
      </c>
      <c r="T92" s="1701" t="s">
        <v>709</v>
      </c>
      <c r="U92" s="1318" t="s">
        <v>220</v>
      </c>
      <c r="V92" s="1702">
        <v>7000097402</v>
      </c>
      <c r="W92" s="1318">
        <v>4500030889</v>
      </c>
      <c r="X92" s="1464">
        <v>371038244</v>
      </c>
      <c r="Y92" s="1318" t="s">
        <v>739</v>
      </c>
      <c r="Z92" s="1318" t="s">
        <v>691</v>
      </c>
      <c r="AA92" s="1318"/>
      <c r="AB92" s="1703"/>
      <c r="AC92" s="1466"/>
      <c r="AD92" s="1466"/>
      <c r="AE92" s="1466"/>
      <c r="AF92" s="1466"/>
      <c r="AG92" s="1466"/>
      <c r="AH92" s="1466"/>
      <c r="AI92" s="1466"/>
      <c r="AJ92" s="1466"/>
      <c r="AK92" s="1466"/>
      <c r="AL92" s="1466">
        <v>72000000</v>
      </c>
      <c r="AM92" s="1466">
        <v>90000000</v>
      </c>
      <c r="AN92" s="1466">
        <v>68000000</v>
      </c>
      <c r="AO92" s="1704"/>
      <c r="AP92" s="1704"/>
    </row>
    <row r="93" spans="1:42" ht="90" x14ac:dyDescent="0.25">
      <c r="A93" s="1693" t="s">
        <v>69</v>
      </c>
      <c r="B93" s="1694" t="s">
        <v>252</v>
      </c>
      <c r="C93" s="1694" t="s">
        <v>196</v>
      </c>
      <c r="D93" s="1694" t="s">
        <v>72</v>
      </c>
      <c r="E93" s="1695" t="s">
        <v>73</v>
      </c>
      <c r="F93" s="1696"/>
      <c r="G93" s="1696"/>
      <c r="H93" s="1696"/>
      <c r="I93" s="1697"/>
      <c r="J93" s="1318" t="s">
        <v>592</v>
      </c>
      <c r="K93" s="1318">
        <v>78181701</v>
      </c>
      <c r="L93" s="1698" t="s">
        <v>628</v>
      </c>
      <c r="M93" s="1699" t="s">
        <v>59</v>
      </c>
      <c r="N93" s="1318" t="s">
        <v>398</v>
      </c>
      <c r="O93" s="1318" t="s">
        <v>74</v>
      </c>
      <c r="P93" s="1318" t="s">
        <v>75</v>
      </c>
      <c r="Q93" s="1700">
        <v>170000000</v>
      </c>
      <c r="R93" s="1700">
        <v>170000000</v>
      </c>
      <c r="S93" s="1318" t="s">
        <v>76</v>
      </c>
      <c r="T93" s="1701" t="s">
        <v>77</v>
      </c>
      <c r="U93" s="1318" t="s">
        <v>220</v>
      </c>
      <c r="V93" s="1467">
        <v>7000093078</v>
      </c>
      <c r="W93" s="1467">
        <v>4200005141</v>
      </c>
      <c r="X93" s="1464">
        <v>170000000</v>
      </c>
      <c r="Y93" s="1468" t="s">
        <v>726</v>
      </c>
      <c r="Z93" s="1465" t="s">
        <v>691</v>
      </c>
      <c r="AA93" s="1318"/>
      <c r="AB93" s="1703"/>
      <c r="AC93" s="1466"/>
      <c r="AD93" s="1466"/>
      <c r="AE93" s="1466"/>
      <c r="AF93" s="1466"/>
      <c r="AG93" s="1466"/>
      <c r="AH93" s="1466"/>
      <c r="AI93" s="1705"/>
      <c r="AJ93" s="1466">
        <v>56666666</v>
      </c>
      <c r="AK93" s="1466">
        <v>56666666</v>
      </c>
      <c r="AL93" s="1466">
        <v>56666668</v>
      </c>
      <c r="AM93" s="1466"/>
      <c r="AN93" s="1466"/>
      <c r="AO93" s="1704"/>
      <c r="AP93" s="1704"/>
    </row>
    <row r="94" spans="1:42" ht="89.25" x14ac:dyDescent="0.25">
      <c r="A94" s="1693" t="s">
        <v>69</v>
      </c>
      <c r="B94" s="1694" t="s">
        <v>252</v>
      </c>
      <c r="C94" s="1694" t="s">
        <v>196</v>
      </c>
      <c r="D94" s="1694" t="s">
        <v>72</v>
      </c>
      <c r="E94" s="1695" t="s">
        <v>73</v>
      </c>
      <c r="F94" s="1696"/>
      <c r="G94" s="1696"/>
      <c r="H94" s="1696"/>
      <c r="I94" s="1697"/>
      <c r="J94" s="1318" t="s">
        <v>592</v>
      </c>
      <c r="K94" s="1318">
        <v>84121804</v>
      </c>
      <c r="L94" s="1698" t="s">
        <v>759</v>
      </c>
      <c r="M94" s="1699" t="s">
        <v>63</v>
      </c>
      <c r="N94" s="1318" t="s">
        <v>106</v>
      </c>
      <c r="O94" s="1318" t="s">
        <v>257</v>
      </c>
      <c r="P94" s="1318" t="s">
        <v>75</v>
      </c>
      <c r="Q94" s="1700">
        <v>40000000</v>
      </c>
      <c r="R94" s="1700">
        <v>40000000</v>
      </c>
      <c r="S94" s="1318" t="s">
        <v>84</v>
      </c>
      <c r="T94" s="1701" t="s">
        <v>77</v>
      </c>
      <c r="U94" s="1318" t="s">
        <v>220</v>
      </c>
      <c r="V94" s="1702">
        <v>7000094777</v>
      </c>
      <c r="W94" s="1318">
        <v>4500030479</v>
      </c>
      <c r="X94" s="1464">
        <v>40000000</v>
      </c>
      <c r="Y94" s="1465" t="s">
        <v>737</v>
      </c>
      <c r="Z94" s="1318" t="s">
        <v>738</v>
      </c>
      <c r="AA94" s="1318"/>
      <c r="AB94" s="1703"/>
      <c r="AC94" s="1466"/>
      <c r="AD94" s="1466"/>
      <c r="AE94" s="1466"/>
      <c r="AF94" s="1466"/>
      <c r="AG94" s="1466"/>
      <c r="AH94" s="1466">
        <v>40000000</v>
      </c>
      <c r="AI94" s="1466"/>
      <c r="AJ94" s="1466"/>
      <c r="AK94" s="1466"/>
      <c r="AL94" s="1466"/>
      <c r="AM94" s="1466"/>
      <c r="AN94" s="1704"/>
      <c r="AO94" s="1704"/>
      <c r="AP94" s="1704"/>
    </row>
    <row r="95" spans="1:42" ht="90" x14ac:dyDescent="0.25">
      <c r="A95" s="1693" t="s">
        <v>69</v>
      </c>
      <c r="B95" s="1694" t="s">
        <v>252</v>
      </c>
      <c r="C95" s="1694" t="s">
        <v>393</v>
      </c>
      <c r="D95" s="1694" t="s">
        <v>72</v>
      </c>
      <c r="E95" s="1695" t="s">
        <v>73</v>
      </c>
      <c r="F95" s="1696"/>
      <c r="G95" s="1696"/>
      <c r="H95" s="1696"/>
      <c r="I95" s="1697"/>
      <c r="J95" s="1318" t="s">
        <v>592</v>
      </c>
      <c r="K95" s="1318">
        <v>78181701</v>
      </c>
      <c r="L95" s="1706" t="s">
        <v>255</v>
      </c>
      <c r="M95" s="1699" t="s">
        <v>105</v>
      </c>
      <c r="N95" s="1318" t="s">
        <v>308</v>
      </c>
      <c r="O95" s="1318" t="s">
        <v>74</v>
      </c>
      <c r="P95" s="1318" t="s">
        <v>75</v>
      </c>
      <c r="Q95" s="1707">
        <v>525000000</v>
      </c>
      <c r="R95" s="1707">
        <v>525000000</v>
      </c>
      <c r="S95" s="1318" t="s">
        <v>84</v>
      </c>
      <c r="T95" s="1701" t="s">
        <v>77</v>
      </c>
      <c r="U95" s="1318" t="s">
        <v>220</v>
      </c>
      <c r="V95" s="1318">
        <v>7000091274</v>
      </c>
      <c r="W95" s="1318">
        <v>4500029918</v>
      </c>
      <c r="X95" s="1469">
        <v>525000000</v>
      </c>
      <c r="Y95" s="1470" t="s">
        <v>726</v>
      </c>
      <c r="Z95" s="1465" t="s">
        <v>691</v>
      </c>
      <c r="AA95" s="1318"/>
      <c r="AB95" s="1703"/>
      <c r="AC95" s="1708">
        <f>525000000/6</f>
        <v>87500000</v>
      </c>
      <c r="AD95" s="1708">
        <v>87500000</v>
      </c>
      <c r="AE95" s="1708">
        <v>87500000</v>
      </c>
      <c r="AF95" s="1708">
        <v>87500000</v>
      </c>
      <c r="AG95" s="1708">
        <v>87500000</v>
      </c>
      <c r="AH95" s="1708">
        <v>87500000</v>
      </c>
      <c r="AI95" s="1707"/>
      <c r="AJ95" s="1707"/>
      <c r="AK95" s="1707"/>
      <c r="AL95" s="1707"/>
      <c r="AM95" s="1707"/>
      <c r="AN95" s="1707"/>
      <c r="AO95" s="1704"/>
      <c r="AP95" s="1704"/>
    </row>
    <row r="96" spans="1:42" ht="76.5" x14ac:dyDescent="0.25">
      <c r="A96" s="1697" t="s">
        <v>69</v>
      </c>
      <c r="B96" s="1695" t="s">
        <v>252</v>
      </c>
      <c r="C96" s="1695" t="s">
        <v>196</v>
      </c>
      <c r="D96" s="1695" t="s">
        <v>72</v>
      </c>
      <c r="E96" s="1695" t="s">
        <v>73</v>
      </c>
      <c r="F96" s="1696"/>
      <c r="G96" s="1696"/>
      <c r="H96" s="1696"/>
      <c r="I96" s="1697"/>
      <c r="J96" s="1318" t="s">
        <v>592</v>
      </c>
      <c r="K96" s="1318">
        <v>78181701</v>
      </c>
      <c r="L96" s="1698" t="s">
        <v>740</v>
      </c>
      <c r="M96" s="1699" t="s">
        <v>59</v>
      </c>
      <c r="N96" s="1318" t="s">
        <v>768</v>
      </c>
      <c r="O96" s="1318" t="s">
        <v>111</v>
      </c>
      <c r="P96" s="1318" t="s">
        <v>75</v>
      </c>
      <c r="Q96" s="1700">
        <v>924000000</v>
      </c>
      <c r="R96" s="1700"/>
      <c r="S96" s="1318" t="s">
        <v>410</v>
      </c>
      <c r="T96" s="1701" t="s">
        <v>709</v>
      </c>
      <c r="U96" s="1318" t="s">
        <v>220</v>
      </c>
      <c r="V96" s="1319"/>
      <c r="W96" s="1319"/>
      <c r="X96" s="1319"/>
      <c r="Y96" s="1319"/>
      <c r="Z96" s="1319"/>
      <c r="AA96" s="1319"/>
      <c r="AB96" s="1319"/>
      <c r="AC96" s="1319"/>
      <c r="AD96" s="1319"/>
      <c r="AE96" s="1319"/>
      <c r="AF96" s="1319"/>
      <c r="AG96" s="1319"/>
      <c r="AH96" s="1319"/>
      <c r="AI96" s="1319"/>
      <c r="AJ96" s="1319"/>
      <c r="AK96" s="1319"/>
      <c r="AL96" s="1319"/>
      <c r="AM96" s="1319"/>
      <c r="AN96" s="1319"/>
      <c r="AO96" s="1319"/>
      <c r="AP96" s="1319"/>
    </row>
    <row r="97" spans="1:42" ht="89.25" x14ac:dyDescent="0.25">
      <c r="A97" s="1697" t="s">
        <v>69</v>
      </c>
      <c r="B97" s="1695" t="s">
        <v>252</v>
      </c>
      <c r="C97" s="1695" t="s">
        <v>196</v>
      </c>
      <c r="D97" s="1695" t="s">
        <v>72</v>
      </c>
      <c r="E97" s="1695" t="s">
        <v>73</v>
      </c>
      <c r="F97" s="1696"/>
      <c r="G97" s="1696"/>
      <c r="H97" s="1696"/>
      <c r="I97" s="1697"/>
      <c r="J97" s="1318" t="s">
        <v>592</v>
      </c>
      <c r="K97" s="1318">
        <v>84121804</v>
      </c>
      <c r="L97" s="1698" t="s">
        <v>759</v>
      </c>
      <c r="M97" s="1699" t="s">
        <v>767</v>
      </c>
      <c r="N97" s="1318" t="s">
        <v>106</v>
      </c>
      <c r="O97" s="1318" t="s">
        <v>257</v>
      </c>
      <c r="P97" s="1318" t="s">
        <v>75</v>
      </c>
      <c r="Q97" s="1700">
        <v>30000000</v>
      </c>
      <c r="R97" s="1700"/>
      <c r="S97" s="1318" t="s">
        <v>84</v>
      </c>
      <c r="T97" s="1701" t="s">
        <v>77</v>
      </c>
      <c r="U97" s="1318" t="s">
        <v>220</v>
      </c>
      <c r="V97" s="1319"/>
      <c r="W97" s="1319"/>
      <c r="X97" s="1319"/>
      <c r="Y97" s="1319"/>
      <c r="Z97" s="1319"/>
      <c r="AA97" s="1319"/>
      <c r="AB97" s="1319"/>
      <c r="AC97" s="1319"/>
      <c r="AD97" s="1319"/>
      <c r="AE97" s="1319"/>
      <c r="AF97" s="1319"/>
      <c r="AG97" s="1319"/>
      <c r="AH97" s="1319"/>
      <c r="AI97" s="1319"/>
      <c r="AJ97" s="1319"/>
      <c r="AK97" s="1319"/>
      <c r="AL97" s="1319"/>
      <c r="AM97" s="1319"/>
      <c r="AN97" s="1319"/>
      <c r="AO97" s="1319"/>
      <c r="AP97" s="1319"/>
    </row>
    <row r="98" spans="1:42" x14ac:dyDescent="0.25">
      <c r="A98" s="1561"/>
      <c r="B98" s="1562"/>
      <c r="C98" s="1561"/>
      <c r="D98" s="1562"/>
      <c r="E98" s="1562"/>
      <c r="F98" s="1562"/>
      <c r="G98" s="1562"/>
      <c r="H98" s="1563"/>
      <c r="I98" s="1563"/>
      <c r="J98" s="1563"/>
      <c r="K98" s="1561"/>
      <c r="L98" s="1564"/>
      <c r="M98" s="1565"/>
      <c r="N98" s="1566"/>
      <c r="O98" s="1567"/>
      <c r="P98" s="1568"/>
      <c r="Q98" s="1569"/>
      <c r="R98" s="1569"/>
      <c r="S98" s="1570" t="e">
        <f>2165280000+#REF!</f>
        <v>#REF!</v>
      </c>
      <c r="T98" s="1571" t="e">
        <f>SUM(#REF!)</f>
        <v>#REF!</v>
      </c>
      <c r="U98" s="1572"/>
      <c r="V98" s="1561"/>
      <c r="W98" s="1573"/>
      <c r="X98" s="1574"/>
      <c r="Y98" s="1574"/>
      <c r="Z98" s="1574"/>
      <c r="AA98" s="1574"/>
      <c r="AB98" s="1575"/>
      <c r="AC98" s="1575"/>
      <c r="AD98" s="1574"/>
      <c r="AE98" s="1576" t="e">
        <f>+SUM(#REF!)</f>
        <v>#REF!</v>
      </c>
      <c r="AF98" s="1390"/>
      <c r="AG98" s="1390"/>
      <c r="AH98" s="1390"/>
      <c r="AI98" s="1390"/>
      <c r="AJ98" s="1390"/>
      <c r="AK98" s="1390"/>
      <c r="AL98" s="1390"/>
      <c r="AM98" s="1390"/>
      <c r="AN98" s="1390"/>
      <c r="AO98" s="1390"/>
      <c r="AP98" s="1390"/>
    </row>
    <row r="99" spans="1:42" x14ac:dyDescent="0.25">
      <c r="A99" s="1579"/>
      <c r="B99" s="1579"/>
      <c r="C99" s="1579"/>
      <c r="D99" s="1579"/>
      <c r="E99" s="1580"/>
      <c r="F99" s="1580"/>
      <c r="G99" s="1580"/>
      <c r="H99" s="1581"/>
      <c r="I99" s="1581"/>
      <c r="J99" s="1581"/>
      <c r="K99" s="1579"/>
      <c r="L99" s="1582"/>
      <c r="M99" s="1583"/>
      <c r="N99" s="1584"/>
      <c r="O99" s="1579"/>
      <c r="P99" s="1581"/>
      <c r="Q99" s="1585"/>
      <c r="R99" s="1586"/>
      <c r="S99" s="1586"/>
      <c r="T99" s="1586" t="e">
        <f>+T98+#REF!</f>
        <v>#REF!</v>
      </c>
      <c r="U99" s="1585"/>
      <c r="V99" s="1585"/>
      <c r="W99" s="1587"/>
      <c r="X99" s="1588"/>
      <c r="Y99" s="1589"/>
      <c r="Z99" s="1589"/>
      <c r="AA99" s="1579"/>
      <c r="AB99" s="1589"/>
      <c r="AC99" s="1589"/>
      <c r="AD99" s="1590"/>
      <c r="AE99" s="1591"/>
      <c r="AF99" s="1425">
        <f t="shared" ref="AF99:AP99" si="30">SUM(AF97:AF98)</f>
        <v>0</v>
      </c>
      <c r="AG99" s="1425">
        <f t="shared" si="30"/>
        <v>0</v>
      </c>
      <c r="AH99" s="1425">
        <f t="shared" si="30"/>
        <v>0</v>
      </c>
      <c r="AI99" s="1425">
        <f t="shared" si="30"/>
        <v>0</v>
      </c>
      <c r="AJ99" s="1425">
        <f t="shared" si="30"/>
        <v>0</v>
      </c>
      <c r="AK99" s="1425">
        <f t="shared" si="30"/>
        <v>0</v>
      </c>
      <c r="AL99" s="1425">
        <f t="shared" si="30"/>
        <v>0</v>
      </c>
      <c r="AM99" s="1425">
        <f t="shared" si="30"/>
        <v>0</v>
      </c>
      <c r="AN99" s="1425">
        <f t="shared" si="30"/>
        <v>0</v>
      </c>
      <c r="AO99" s="1425">
        <f t="shared" si="30"/>
        <v>0</v>
      </c>
      <c r="AP99" s="1425">
        <f t="shared" si="30"/>
        <v>0</v>
      </c>
    </row>
    <row r="100" spans="1:42" x14ac:dyDescent="0.25">
      <c r="A100" s="1592"/>
      <c r="B100" s="1592"/>
      <c r="C100" s="1592"/>
      <c r="D100" s="1592"/>
      <c r="E100" s="1593"/>
      <c r="F100" s="1593"/>
      <c r="G100" s="1593"/>
      <c r="H100" s="1594"/>
      <c r="I100" s="1594"/>
      <c r="J100" s="1594"/>
      <c r="K100" s="1592"/>
      <c r="L100" s="1595"/>
      <c r="M100" s="1596"/>
      <c r="N100" s="1597"/>
      <c r="O100" s="1592"/>
      <c r="P100" s="1594"/>
      <c r="Q100" s="1598"/>
      <c r="R100" s="1599"/>
      <c r="S100" s="1391"/>
      <c r="T100" s="1391"/>
      <c r="U100" s="1391">
        <f t="shared" ref="U100:W100" si="31">+U99</f>
        <v>0</v>
      </c>
      <c r="V100" s="1391">
        <f t="shared" si="31"/>
        <v>0</v>
      </c>
      <c r="W100" s="1391">
        <f t="shared" si="31"/>
        <v>0</v>
      </c>
      <c r="X100" s="1600"/>
      <c r="Y100" s="1600"/>
      <c r="Z100" s="1600"/>
      <c r="AA100" s="1601"/>
      <c r="AB100" s="1600"/>
      <c r="AC100" s="1600">
        <f t="shared" ref="AC100:AH100" si="32">+AC99</f>
        <v>0</v>
      </c>
      <c r="AD100" s="1602">
        <f t="shared" si="32"/>
        <v>0</v>
      </c>
      <c r="AE100" s="1391">
        <f t="shared" si="32"/>
        <v>0</v>
      </c>
      <c r="AF100" s="1391">
        <f t="shared" si="32"/>
        <v>0</v>
      </c>
      <c r="AG100" s="1391">
        <f t="shared" si="32"/>
        <v>0</v>
      </c>
      <c r="AH100" s="1391">
        <f t="shared" si="32"/>
        <v>0</v>
      </c>
      <c r="AI100" s="1391">
        <f>+AI99</f>
        <v>0</v>
      </c>
      <c r="AJ100" s="1391">
        <f t="shared" ref="AJ100:AO100" si="33">+AJ99</f>
        <v>0</v>
      </c>
      <c r="AK100" s="1391">
        <f t="shared" si="33"/>
        <v>0</v>
      </c>
      <c r="AL100" s="1391">
        <f t="shared" si="33"/>
        <v>0</v>
      </c>
      <c r="AM100" s="1391">
        <f t="shared" si="33"/>
        <v>0</v>
      </c>
      <c r="AN100" s="1391">
        <f t="shared" si="33"/>
        <v>0</v>
      </c>
      <c r="AO100" s="1391">
        <f t="shared" si="33"/>
        <v>0</v>
      </c>
      <c r="AP100" s="1391">
        <f>+AP99</f>
        <v>0</v>
      </c>
    </row>
    <row r="101" spans="1:42" ht="204" x14ac:dyDescent="0.25">
      <c r="A101" s="1709" t="s">
        <v>69</v>
      </c>
      <c r="B101" s="1710" t="s">
        <v>258</v>
      </c>
      <c r="C101" s="1711" t="s">
        <v>259</v>
      </c>
      <c r="D101" s="1711">
        <v>999999</v>
      </c>
      <c r="E101" s="1475" t="s">
        <v>73</v>
      </c>
      <c r="F101" s="1476"/>
      <c r="G101" s="1476"/>
      <c r="H101" s="1476"/>
      <c r="I101" s="1476"/>
      <c r="J101" s="1473" t="s">
        <v>260</v>
      </c>
      <c r="K101" s="1473">
        <v>84131500</v>
      </c>
      <c r="L101" s="1472" t="s">
        <v>619</v>
      </c>
      <c r="M101" s="1472" t="s">
        <v>58</v>
      </c>
      <c r="N101" s="1473" t="s">
        <v>620</v>
      </c>
      <c r="O101" s="1473" t="s">
        <v>74</v>
      </c>
      <c r="P101" s="1473" t="s">
        <v>75</v>
      </c>
      <c r="Q101" s="1474">
        <v>675785892</v>
      </c>
      <c r="R101" s="1474">
        <v>675785892</v>
      </c>
      <c r="S101" s="1473" t="s">
        <v>84</v>
      </c>
      <c r="T101" s="1475" t="s">
        <v>77</v>
      </c>
      <c r="U101" s="1473" t="s">
        <v>264</v>
      </c>
      <c r="V101" s="1473">
        <v>7000092472</v>
      </c>
      <c r="W101" s="1479">
        <v>4200005019</v>
      </c>
      <c r="X101" s="1471">
        <v>675785892</v>
      </c>
      <c r="Y101" s="1712" t="s">
        <v>720</v>
      </c>
      <c r="Z101" s="1480" t="s">
        <v>694</v>
      </c>
      <c r="AA101" s="1476"/>
      <c r="AB101" s="1713"/>
      <c r="AC101" s="1477"/>
      <c r="AD101" s="1477"/>
      <c r="AE101" s="1474">
        <v>675785892</v>
      </c>
      <c r="AF101" s="1478"/>
      <c r="AG101" s="1478"/>
      <c r="AH101" s="1478"/>
      <c r="AI101" s="1478"/>
      <c r="AJ101" s="1478"/>
      <c r="AK101" s="1478"/>
      <c r="AL101" s="1478"/>
      <c r="AM101" s="1478"/>
      <c r="AN101" s="1478"/>
      <c r="AO101" s="1103"/>
      <c r="AP101" s="1103"/>
    </row>
    <row r="102" spans="1:42" ht="102" x14ac:dyDescent="0.25">
      <c r="A102" s="1709" t="s">
        <v>69</v>
      </c>
      <c r="B102" s="1710" t="s">
        <v>258</v>
      </c>
      <c r="C102" s="1711" t="s">
        <v>259</v>
      </c>
      <c r="D102" s="1711">
        <v>999999</v>
      </c>
      <c r="E102" s="1475" t="s">
        <v>73</v>
      </c>
      <c r="F102" s="1476"/>
      <c r="G102" s="1476"/>
      <c r="H102" s="1476"/>
      <c r="I102" s="1476"/>
      <c r="J102" s="1473" t="s">
        <v>260</v>
      </c>
      <c r="K102" s="1473">
        <v>84131500</v>
      </c>
      <c r="L102" s="1714" t="s">
        <v>742</v>
      </c>
      <c r="M102" s="1714" t="s">
        <v>59</v>
      </c>
      <c r="N102" s="1473" t="s">
        <v>331</v>
      </c>
      <c r="O102" s="1473" t="s">
        <v>74</v>
      </c>
      <c r="P102" s="1473" t="s">
        <v>75</v>
      </c>
      <c r="Q102" s="1474">
        <v>8625977</v>
      </c>
      <c r="R102" s="1474">
        <v>8625977</v>
      </c>
      <c r="S102" s="1473" t="s">
        <v>84</v>
      </c>
      <c r="T102" s="1475" t="s">
        <v>77</v>
      </c>
      <c r="U102" s="1473" t="s">
        <v>264</v>
      </c>
      <c r="V102" s="1473">
        <v>7000092966</v>
      </c>
      <c r="W102" s="1473">
        <v>4500030084</v>
      </c>
      <c r="X102" s="1471">
        <v>8625977</v>
      </c>
      <c r="Y102" s="1715" t="s">
        <v>692</v>
      </c>
      <c r="Z102" s="1480" t="s">
        <v>693</v>
      </c>
      <c r="AA102" s="1476"/>
      <c r="AB102" s="1713"/>
      <c r="AC102" s="1477"/>
      <c r="AD102" s="1477"/>
      <c r="AE102" s="1474">
        <v>17945999</v>
      </c>
      <c r="AF102" s="1478"/>
      <c r="AG102" s="1478"/>
      <c r="AH102" s="1478"/>
      <c r="AI102" s="1478"/>
      <c r="AJ102" s="1478"/>
      <c r="AK102" s="1478"/>
      <c r="AL102" s="1478"/>
      <c r="AM102" s="1478"/>
      <c r="AN102" s="1478"/>
      <c r="AO102" s="1103"/>
      <c r="AP102" s="1103"/>
    </row>
    <row r="103" spans="1:42" ht="102" x14ac:dyDescent="0.25">
      <c r="A103" s="1709" t="s">
        <v>69</v>
      </c>
      <c r="B103" s="1710" t="s">
        <v>258</v>
      </c>
      <c r="C103" s="1711" t="s">
        <v>259</v>
      </c>
      <c r="D103" s="1711">
        <v>999999</v>
      </c>
      <c r="E103" s="1475" t="s">
        <v>73</v>
      </c>
      <c r="F103" s="1476"/>
      <c r="G103" s="1476"/>
      <c r="H103" s="1476"/>
      <c r="I103" s="1476"/>
      <c r="J103" s="1473"/>
      <c r="K103" s="1473"/>
      <c r="L103" s="1714" t="s">
        <v>654</v>
      </c>
      <c r="M103" s="1714" t="s">
        <v>61</v>
      </c>
      <c r="N103" s="1473"/>
      <c r="O103" s="1473"/>
      <c r="P103" s="1473" t="s">
        <v>75</v>
      </c>
      <c r="Q103" s="1474">
        <v>280000000</v>
      </c>
      <c r="R103" s="1474">
        <v>280000000</v>
      </c>
      <c r="S103" s="1473" t="s">
        <v>76</v>
      </c>
      <c r="T103" s="1475" t="s">
        <v>77</v>
      </c>
      <c r="U103" s="1475" t="s">
        <v>264</v>
      </c>
      <c r="V103" s="1476"/>
      <c r="W103" s="1476"/>
      <c r="X103" s="1479"/>
      <c r="Y103" s="1476"/>
      <c r="Z103" s="1476"/>
      <c r="AA103" s="1476"/>
      <c r="AB103" s="1713"/>
      <c r="AC103" s="1477"/>
      <c r="AD103" s="1477"/>
      <c r="AE103" s="1478"/>
      <c r="AF103" s="1478"/>
      <c r="AG103" s="1478"/>
      <c r="AH103" s="1478"/>
      <c r="AI103" s="1478"/>
      <c r="AJ103" s="1478"/>
      <c r="AK103" s="1478"/>
      <c r="AL103" s="1478"/>
      <c r="AM103" s="1478"/>
      <c r="AN103" s="1478"/>
      <c r="AO103" s="1103"/>
      <c r="AP103" s="1103"/>
    </row>
    <row r="104" spans="1:42" ht="102" x14ac:dyDescent="0.25">
      <c r="A104" s="1481" t="s">
        <v>69</v>
      </c>
      <c r="B104" s="1482" t="s">
        <v>258</v>
      </c>
      <c r="C104" s="1483" t="s">
        <v>259</v>
      </c>
      <c r="D104" s="1483">
        <v>999999</v>
      </c>
      <c r="E104" s="1483" t="s">
        <v>73</v>
      </c>
      <c r="F104" s="1484"/>
      <c r="G104" s="1484"/>
      <c r="H104" s="1484"/>
      <c r="I104" s="1484"/>
      <c r="J104" s="1487" t="s">
        <v>260</v>
      </c>
      <c r="K104" s="1487">
        <v>84131500</v>
      </c>
      <c r="L104" s="1485" t="s">
        <v>774</v>
      </c>
      <c r="M104" s="1486" t="s">
        <v>62</v>
      </c>
      <c r="N104" s="1487" t="s">
        <v>331</v>
      </c>
      <c r="O104" s="1487" t="s">
        <v>775</v>
      </c>
      <c r="P104" s="1487" t="s">
        <v>75</v>
      </c>
      <c r="Q104" s="1488">
        <v>3500000000</v>
      </c>
      <c r="R104" s="1488"/>
      <c r="S104" s="1487" t="s">
        <v>76</v>
      </c>
      <c r="T104" s="1487" t="s">
        <v>77</v>
      </c>
      <c r="U104" s="1487" t="s">
        <v>264</v>
      </c>
      <c r="V104" s="1489"/>
      <c r="W104" s="1489"/>
      <c r="X104" s="1489"/>
      <c r="Y104" s="1489"/>
      <c r="Z104" s="1489"/>
      <c r="AA104" s="1489"/>
      <c r="AB104" s="1489"/>
      <c r="AC104" s="1489"/>
      <c r="AD104" s="1489"/>
      <c r="AE104" s="1490">
        <v>3500000000</v>
      </c>
      <c r="AF104" s="1489"/>
      <c r="AG104" s="1489"/>
      <c r="AH104" s="1716"/>
      <c r="AI104" s="1716"/>
      <c r="AJ104" s="1716"/>
      <c r="AK104" s="1716"/>
      <c r="AL104" s="1716"/>
      <c r="AM104" s="1716"/>
      <c r="AN104" s="1716"/>
      <c r="AO104" s="1103"/>
      <c r="AP104" s="1103"/>
    </row>
    <row r="105" spans="1:42" x14ac:dyDescent="0.25">
      <c r="A105" s="1561"/>
      <c r="B105" s="1562"/>
      <c r="C105" s="1561"/>
      <c r="D105" s="1562"/>
      <c r="E105" s="1562"/>
      <c r="F105" s="1562"/>
      <c r="G105" s="1562"/>
      <c r="H105" s="1563"/>
      <c r="I105" s="1563"/>
      <c r="J105" s="1563"/>
      <c r="K105" s="1561"/>
      <c r="L105" s="1564"/>
      <c r="M105" s="1565"/>
      <c r="N105" s="1566"/>
      <c r="O105" s="1567"/>
      <c r="P105" s="1568"/>
      <c r="Q105" s="1569"/>
      <c r="R105" s="1569"/>
      <c r="S105" s="1570" t="e">
        <f>2165280000+#REF!</f>
        <v>#REF!</v>
      </c>
      <c r="T105" s="1571" t="e">
        <f>SUM(#REF!)</f>
        <v>#REF!</v>
      </c>
      <c r="U105" s="1572"/>
      <c r="V105" s="1561"/>
      <c r="W105" s="1573"/>
      <c r="X105" s="1574"/>
      <c r="Y105" s="1574"/>
      <c r="Z105" s="1574"/>
      <c r="AA105" s="1574"/>
      <c r="AB105" s="1575"/>
      <c r="AC105" s="1575"/>
      <c r="AD105" s="1574"/>
      <c r="AE105" s="1576" t="e">
        <f>+SUM(#REF!)</f>
        <v>#REF!</v>
      </c>
      <c r="AF105" s="1390"/>
      <c r="AG105" s="1390"/>
      <c r="AH105" s="1390"/>
      <c r="AI105" s="1390"/>
      <c r="AJ105" s="1390"/>
      <c r="AK105" s="1390"/>
      <c r="AL105" s="1390"/>
      <c r="AM105" s="1390"/>
      <c r="AN105" s="1390"/>
      <c r="AO105" s="1390"/>
      <c r="AP105" s="1390"/>
    </row>
    <row r="106" spans="1:42" x14ac:dyDescent="0.25">
      <c r="A106" s="1579"/>
      <c r="B106" s="1579"/>
      <c r="C106" s="1579"/>
      <c r="D106" s="1579"/>
      <c r="E106" s="1580"/>
      <c r="F106" s="1580"/>
      <c r="G106" s="1580"/>
      <c r="H106" s="1581"/>
      <c r="I106" s="1581"/>
      <c r="J106" s="1581"/>
      <c r="K106" s="1579"/>
      <c r="L106" s="1582"/>
      <c r="M106" s="1583"/>
      <c r="N106" s="1584"/>
      <c r="O106" s="1579"/>
      <c r="P106" s="1581"/>
      <c r="Q106" s="1585"/>
      <c r="R106" s="1586"/>
      <c r="S106" s="1586"/>
      <c r="T106" s="1586" t="e">
        <f>+T105+#REF!</f>
        <v>#REF!</v>
      </c>
      <c r="U106" s="1585"/>
      <c r="V106" s="1585"/>
      <c r="W106" s="1587"/>
      <c r="X106" s="1588"/>
      <c r="Y106" s="1589"/>
      <c r="Z106" s="1589"/>
      <c r="AA106" s="1579"/>
      <c r="AB106" s="1589"/>
      <c r="AC106" s="1589"/>
      <c r="AD106" s="1590"/>
      <c r="AE106" s="1591"/>
      <c r="AF106" s="1425">
        <f t="shared" ref="AF106:AP106" si="34">SUM(AF104:AF105)</f>
        <v>0</v>
      </c>
      <c r="AG106" s="1425">
        <f t="shared" si="34"/>
        <v>0</v>
      </c>
      <c r="AH106" s="1425">
        <f t="shared" si="34"/>
        <v>0</v>
      </c>
      <c r="AI106" s="1425">
        <f t="shared" si="34"/>
        <v>0</v>
      </c>
      <c r="AJ106" s="1425">
        <f t="shared" si="34"/>
        <v>0</v>
      </c>
      <c r="AK106" s="1425">
        <f t="shared" si="34"/>
        <v>0</v>
      </c>
      <c r="AL106" s="1425">
        <f t="shared" si="34"/>
        <v>0</v>
      </c>
      <c r="AM106" s="1425">
        <f t="shared" si="34"/>
        <v>0</v>
      </c>
      <c r="AN106" s="1425">
        <f t="shared" si="34"/>
        <v>0</v>
      </c>
      <c r="AO106" s="1425">
        <f t="shared" si="34"/>
        <v>0</v>
      </c>
      <c r="AP106" s="1425">
        <f t="shared" si="34"/>
        <v>0</v>
      </c>
    </row>
    <row r="107" spans="1:42" x14ac:dyDescent="0.25">
      <c r="A107" s="1592"/>
      <c r="B107" s="1592"/>
      <c r="C107" s="1592"/>
      <c r="D107" s="1592"/>
      <c r="E107" s="1593"/>
      <c r="F107" s="1593"/>
      <c r="G107" s="1593"/>
      <c r="H107" s="1594"/>
      <c r="I107" s="1594"/>
      <c r="J107" s="1594"/>
      <c r="K107" s="1592"/>
      <c r="L107" s="1595"/>
      <c r="M107" s="1596"/>
      <c r="N107" s="1597"/>
      <c r="O107" s="1592"/>
      <c r="P107" s="1594"/>
      <c r="Q107" s="1598"/>
      <c r="R107" s="1599"/>
      <c r="S107" s="1391"/>
      <c r="T107" s="1391"/>
      <c r="U107" s="1391">
        <f t="shared" ref="U107:W107" si="35">+U106</f>
        <v>0</v>
      </c>
      <c r="V107" s="1391">
        <f t="shared" si="35"/>
        <v>0</v>
      </c>
      <c r="W107" s="1391">
        <f t="shared" si="35"/>
        <v>0</v>
      </c>
      <c r="X107" s="1600"/>
      <c r="Y107" s="1600"/>
      <c r="Z107" s="1600"/>
      <c r="AA107" s="1601"/>
      <c r="AB107" s="1600"/>
      <c r="AC107" s="1600">
        <f t="shared" ref="AC107:AH107" si="36">+AC106</f>
        <v>0</v>
      </c>
      <c r="AD107" s="1602">
        <f t="shared" si="36"/>
        <v>0</v>
      </c>
      <c r="AE107" s="1391">
        <f t="shared" si="36"/>
        <v>0</v>
      </c>
      <c r="AF107" s="1391">
        <f t="shared" si="36"/>
        <v>0</v>
      </c>
      <c r="AG107" s="1391">
        <f t="shared" si="36"/>
        <v>0</v>
      </c>
      <c r="AH107" s="1391">
        <f t="shared" si="36"/>
        <v>0</v>
      </c>
      <c r="AI107" s="1391">
        <f>+AI106</f>
        <v>0</v>
      </c>
      <c r="AJ107" s="1391">
        <f t="shared" ref="AJ107:AO107" si="37">+AJ106</f>
        <v>0</v>
      </c>
      <c r="AK107" s="1391">
        <f t="shared" si="37"/>
        <v>0</v>
      </c>
      <c r="AL107" s="1391">
        <f t="shared" si="37"/>
        <v>0</v>
      </c>
      <c r="AM107" s="1391">
        <f t="shared" si="37"/>
        <v>0</v>
      </c>
      <c r="AN107" s="1391">
        <f t="shared" si="37"/>
        <v>0</v>
      </c>
      <c r="AO107" s="1391">
        <f t="shared" si="37"/>
        <v>0</v>
      </c>
      <c r="AP107" s="1391">
        <f>+AP106</f>
        <v>0</v>
      </c>
    </row>
    <row r="108" spans="1:42" ht="127.5" x14ac:dyDescent="0.25">
      <c r="A108" s="1717" t="s">
        <v>69</v>
      </c>
      <c r="B108" s="1718" t="s">
        <v>266</v>
      </c>
      <c r="C108" s="1718" t="s">
        <v>196</v>
      </c>
      <c r="D108" s="1718" t="s">
        <v>72</v>
      </c>
      <c r="E108" s="1719" t="s">
        <v>73</v>
      </c>
      <c r="F108" s="1494"/>
      <c r="G108" s="1494"/>
      <c r="H108" s="1494"/>
      <c r="I108" s="1495"/>
      <c r="J108" s="1496" t="s">
        <v>267</v>
      </c>
      <c r="K108" s="1496">
        <v>78102203</v>
      </c>
      <c r="L108" s="1496" t="s">
        <v>644</v>
      </c>
      <c r="M108" s="1497" t="s">
        <v>59</v>
      </c>
      <c r="N108" s="1496" t="s">
        <v>588</v>
      </c>
      <c r="O108" s="1496" t="s">
        <v>376</v>
      </c>
      <c r="P108" s="1498" t="s">
        <v>75</v>
      </c>
      <c r="Q108" s="1499">
        <v>250000000</v>
      </c>
      <c r="R108" s="1499">
        <v>250000000</v>
      </c>
      <c r="S108" s="1500" t="s">
        <v>133</v>
      </c>
      <c r="T108" s="1501" t="s">
        <v>77</v>
      </c>
      <c r="U108" s="1501" t="s">
        <v>270</v>
      </c>
      <c r="V108" s="1491">
        <v>7000094617</v>
      </c>
      <c r="W108" s="1491">
        <v>4500030165</v>
      </c>
      <c r="X108" s="1493">
        <v>246733165</v>
      </c>
      <c r="Y108" s="1491" t="s">
        <v>697</v>
      </c>
      <c r="Z108" s="1492" t="s">
        <v>696</v>
      </c>
      <c r="AA108" s="1496"/>
      <c r="AB108" s="1720"/>
      <c r="AC108" s="1506"/>
      <c r="AD108" s="1502"/>
      <c r="AE108" s="1502"/>
      <c r="AF108" s="1502"/>
      <c r="AG108" s="1502"/>
      <c r="AH108" s="1502">
        <v>50000000</v>
      </c>
      <c r="AI108" s="1502">
        <v>50000000</v>
      </c>
      <c r="AJ108" s="1502">
        <v>50000000</v>
      </c>
      <c r="AK108" s="1502">
        <v>50000000</v>
      </c>
      <c r="AL108" s="1502">
        <v>50000000</v>
      </c>
      <c r="AM108" s="1502"/>
      <c r="AN108" s="1502"/>
      <c r="AO108" s="1103"/>
      <c r="AP108" s="1103"/>
    </row>
    <row r="109" spans="1:42" ht="76.5" x14ac:dyDescent="0.25">
      <c r="A109" s="1717" t="s">
        <v>69</v>
      </c>
      <c r="B109" s="1718" t="s">
        <v>266</v>
      </c>
      <c r="C109" s="1718" t="s">
        <v>196</v>
      </c>
      <c r="D109" s="1718" t="s">
        <v>72</v>
      </c>
      <c r="E109" s="1719" t="s">
        <v>73</v>
      </c>
      <c r="F109" s="1494"/>
      <c r="G109" s="1494"/>
      <c r="H109" s="1494"/>
      <c r="I109" s="1495"/>
      <c r="J109" s="1496" t="s">
        <v>267</v>
      </c>
      <c r="K109" s="1496">
        <v>78102203</v>
      </c>
      <c r="L109" s="1496" t="s">
        <v>744</v>
      </c>
      <c r="M109" s="1497" t="s">
        <v>65</v>
      </c>
      <c r="N109" s="1496" t="s">
        <v>110</v>
      </c>
      <c r="O109" s="1496" t="s">
        <v>376</v>
      </c>
      <c r="P109" s="1498" t="s">
        <v>75</v>
      </c>
      <c r="Q109" s="1499">
        <v>100000000</v>
      </c>
      <c r="R109" s="1499">
        <v>100000000</v>
      </c>
      <c r="S109" s="1500" t="s">
        <v>410</v>
      </c>
      <c r="T109" s="1501" t="s">
        <v>709</v>
      </c>
      <c r="U109" s="1501" t="s">
        <v>270</v>
      </c>
      <c r="V109" s="1491">
        <v>7000098269</v>
      </c>
      <c r="W109" s="1491"/>
      <c r="X109" s="1493">
        <v>100000000</v>
      </c>
      <c r="Y109" s="1721"/>
      <c r="Z109" s="1721"/>
      <c r="AA109" s="1496"/>
      <c r="AB109" s="1720"/>
      <c r="AC109" s="1506"/>
      <c r="AD109" s="1502"/>
      <c r="AE109" s="1502"/>
      <c r="AF109" s="1502"/>
      <c r="AG109" s="1502"/>
      <c r="AH109" s="1502"/>
      <c r="AI109" s="1502"/>
      <c r="AJ109" s="1502"/>
      <c r="AK109" s="1502"/>
      <c r="AL109" s="1502"/>
      <c r="AM109" s="1502">
        <v>50000000</v>
      </c>
      <c r="AN109" s="1502">
        <v>50000000</v>
      </c>
      <c r="AO109" s="1103"/>
      <c r="AP109" s="1103"/>
    </row>
    <row r="110" spans="1:42" ht="63.75" x14ac:dyDescent="0.25">
      <c r="A110" s="1717" t="s">
        <v>69</v>
      </c>
      <c r="B110" s="1718" t="s">
        <v>266</v>
      </c>
      <c r="C110" s="1718" t="s">
        <v>196</v>
      </c>
      <c r="D110" s="1718" t="s">
        <v>72</v>
      </c>
      <c r="E110" s="1719" t="s">
        <v>73</v>
      </c>
      <c r="F110" s="1494"/>
      <c r="G110" s="1494"/>
      <c r="H110" s="1494"/>
      <c r="I110" s="1495"/>
      <c r="J110" s="1496"/>
      <c r="K110" s="1496"/>
      <c r="L110" s="1496" t="s">
        <v>710</v>
      </c>
      <c r="M110" s="1497" t="s">
        <v>65</v>
      </c>
      <c r="N110" s="1496" t="s">
        <v>106</v>
      </c>
      <c r="O110" s="1496" t="s">
        <v>74</v>
      </c>
      <c r="P110" s="1498" t="s">
        <v>75</v>
      </c>
      <c r="Q110" s="1499">
        <v>120000000</v>
      </c>
      <c r="R110" s="1499">
        <v>120000000</v>
      </c>
      <c r="S110" s="1500" t="s">
        <v>166</v>
      </c>
      <c r="T110" s="1501" t="s">
        <v>709</v>
      </c>
      <c r="U110" s="1501" t="s">
        <v>270</v>
      </c>
      <c r="V110" s="1491"/>
      <c r="W110" s="1491"/>
      <c r="X110" s="1493"/>
      <c r="Y110" s="1491"/>
      <c r="Z110" s="1492"/>
      <c r="AA110" s="1496"/>
      <c r="AB110" s="1720"/>
      <c r="AC110" s="1506"/>
      <c r="AD110" s="1502"/>
      <c r="AE110" s="1502"/>
      <c r="AF110" s="1502"/>
      <c r="AG110" s="1502"/>
      <c r="AH110" s="1502"/>
      <c r="AI110" s="1502"/>
      <c r="AJ110" s="1502"/>
      <c r="AK110" s="1502">
        <v>120000000</v>
      </c>
      <c r="AL110" s="1502"/>
      <c r="AM110" s="1502"/>
      <c r="AN110" s="1502"/>
      <c r="AO110" s="1103"/>
      <c r="AP110" s="1103"/>
    </row>
    <row r="111" spans="1:42" ht="90" x14ac:dyDescent="0.25">
      <c r="A111" s="1717" t="s">
        <v>69</v>
      </c>
      <c r="B111" s="1718" t="s">
        <v>266</v>
      </c>
      <c r="C111" s="1718" t="s">
        <v>196</v>
      </c>
      <c r="D111" s="1718" t="s">
        <v>72</v>
      </c>
      <c r="E111" s="1719" t="s">
        <v>73</v>
      </c>
      <c r="F111" s="1494"/>
      <c r="G111" s="1494"/>
      <c r="H111" s="1494"/>
      <c r="I111" s="1495"/>
      <c r="J111" s="1496" t="s">
        <v>267</v>
      </c>
      <c r="K111" s="1496">
        <v>78102203</v>
      </c>
      <c r="L111" s="1496" t="s">
        <v>711</v>
      </c>
      <c r="M111" s="1497" t="s">
        <v>65</v>
      </c>
      <c r="N111" s="1496" t="s">
        <v>339</v>
      </c>
      <c r="O111" s="1496" t="s">
        <v>74</v>
      </c>
      <c r="P111" s="1498" t="s">
        <v>75</v>
      </c>
      <c r="Q111" s="1499">
        <v>120000000</v>
      </c>
      <c r="R111" s="1499">
        <v>120000000</v>
      </c>
      <c r="S111" s="1500" t="s">
        <v>133</v>
      </c>
      <c r="T111" s="1501" t="s">
        <v>77</v>
      </c>
      <c r="U111" s="1503" t="s">
        <v>270</v>
      </c>
      <c r="V111" s="1491"/>
      <c r="W111" s="1491"/>
      <c r="X111" s="1493"/>
      <c r="Y111" s="1491"/>
      <c r="Z111" s="1492"/>
      <c r="AA111" s="1496"/>
      <c r="AB111" s="1720"/>
      <c r="AC111" s="1506"/>
      <c r="AD111" s="1502"/>
      <c r="AE111" s="1502"/>
      <c r="AF111" s="1502"/>
      <c r="AG111" s="1502"/>
      <c r="AH111" s="1502"/>
      <c r="AI111" s="1502"/>
      <c r="AJ111" s="1502"/>
      <c r="AK111" s="1502"/>
      <c r="AL111" s="1502"/>
      <c r="AM111" s="1502">
        <v>60000000</v>
      </c>
      <c r="AN111" s="1502">
        <v>60000000</v>
      </c>
      <c r="AO111" s="1103"/>
      <c r="AP111" s="1103"/>
    </row>
    <row r="112" spans="1:42" ht="76.5" x14ac:dyDescent="0.25">
      <c r="A112" s="1717" t="s">
        <v>69</v>
      </c>
      <c r="B112" s="1718" t="s">
        <v>266</v>
      </c>
      <c r="C112" s="1718" t="s">
        <v>196</v>
      </c>
      <c r="D112" s="1718" t="s">
        <v>72</v>
      </c>
      <c r="E112" s="1719" t="s">
        <v>73</v>
      </c>
      <c r="F112" s="1494"/>
      <c r="G112" s="1494"/>
      <c r="H112" s="1494"/>
      <c r="I112" s="1495"/>
      <c r="J112" s="1496"/>
      <c r="K112" s="1496"/>
      <c r="L112" s="1496" t="s">
        <v>158</v>
      </c>
      <c r="M112" s="1504"/>
      <c r="N112" s="1501"/>
      <c r="O112" s="1501"/>
      <c r="P112" s="1501" t="s">
        <v>75</v>
      </c>
      <c r="Q112" s="1497">
        <v>21562279</v>
      </c>
      <c r="R112" s="1497">
        <v>21562279</v>
      </c>
      <c r="S112" s="1501" t="s">
        <v>76</v>
      </c>
      <c r="T112" s="1501" t="s">
        <v>77</v>
      </c>
      <c r="U112" s="1496" t="s">
        <v>220</v>
      </c>
      <c r="V112" s="1491"/>
      <c r="W112" s="1496"/>
      <c r="X112" s="1505"/>
      <c r="Y112" s="1496"/>
      <c r="Z112" s="1496"/>
      <c r="AA112" s="1496"/>
      <c r="AB112" s="1720"/>
      <c r="AC112" s="1506"/>
      <c r="AD112" s="1502"/>
      <c r="AE112" s="1502"/>
      <c r="AF112" s="1502"/>
      <c r="AG112" s="1502"/>
      <c r="AH112" s="1502"/>
      <c r="AI112" s="1502"/>
      <c r="AJ112" s="1502"/>
      <c r="AK112" s="1502"/>
      <c r="AL112" s="1502"/>
      <c r="AM112" s="1502"/>
      <c r="AN112" s="1506"/>
      <c r="AO112" s="1103"/>
      <c r="AP112" s="1103"/>
    </row>
    <row r="113" spans="1:45" ht="76.5" x14ac:dyDescent="0.25">
      <c r="A113" s="1717" t="s">
        <v>69</v>
      </c>
      <c r="B113" s="1718" t="s">
        <v>266</v>
      </c>
      <c r="C113" s="1718" t="s">
        <v>196</v>
      </c>
      <c r="D113" s="1718" t="s">
        <v>72</v>
      </c>
      <c r="E113" s="1719" t="s">
        <v>73</v>
      </c>
      <c r="F113" s="1494"/>
      <c r="G113" s="1494"/>
      <c r="H113" s="1494"/>
      <c r="I113" s="1495"/>
      <c r="J113" s="1496"/>
      <c r="K113" s="1496"/>
      <c r="L113" s="1496" t="s">
        <v>643</v>
      </c>
      <c r="M113" s="1504" t="s">
        <v>61</v>
      </c>
      <c r="N113" s="1501" t="s">
        <v>106</v>
      </c>
      <c r="O113" s="1501" t="s">
        <v>74</v>
      </c>
      <c r="P113" s="1501" t="s">
        <v>75</v>
      </c>
      <c r="Q113" s="1497">
        <v>17412191</v>
      </c>
      <c r="R113" s="1497">
        <v>17412191</v>
      </c>
      <c r="S113" s="1501" t="s">
        <v>76</v>
      </c>
      <c r="T113" s="1501" t="s">
        <v>77</v>
      </c>
      <c r="U113" s="1496" t="s">
        <v>220</v>
      </c>
      <c r="V113" s="1491"/>
      <c r="W113" s="1496"/>
      <c r="X113" s="1505"/>
      <c r="Y113" s="1496"/>
      <c r="Z113" s="1496"/>
      <c r="AA113" s="1496"/>
      <c r="AB113" s="1720"/>
      <c r="AC113" s="1506"/>
      <c r="AD113" s="1502"/>
      <c r="AE113" s="1502"/>
      <c r="AF113" s="1502"/>
      <c r="AG113" s="1502"/>
      <c r="AH113" s="1502"/>
      <c r="AI113" s="1502"/>
      <c r="AJ113" s="1502"/>
      <c r="AK113" s="1502"/>
      <c r="AL113" s="1502">
        <v>17412191</v>
      </c>
      <c r="AM113" s="1502"/>
      <c r="AN113" s="1506"/>
      <c r="AO113" s="1103"/>
      <c r="AP113" s="1103"/>
    </row>
    <row r="114" spans="1:45" ht="76.5" x14ac:dyDescent="0.25">
      <c r="A114" s="1717" t="s">
        <v>69</v>
      </c>
      <c r="B114" s="1718" t="s">
        <v>266</v>
      </c>
      <c r="C114" s="1718" t="s">
        <v>196</v>
      </c>
      <c r="D114" s="1718" t="s">
        <v>72</v>
      </c>
      <c r="E114" s="1719" t="s">
        <v>73</v>
      </c>
      <c r="F114" s="1494"/>
      <c r="G114" s="1494"/>
      <c r="H114" s="1494"/>
      <c r="I114" s="1495"/>
      <c r="J114" s="1496"/>
      <c r="K114" s="1496"/>
      <c r="L114" s="1496" t="s">
        <v>643</v>
      </c>
      <c r="M114" s="1504" t="s">
        <v>61</v>
      </c>
      <c r="N114" s="1501" t="s">
        <v>106</v>
      </c>
      <c r="O114" s="1501" t="s">
        <v>74</v>
      </c>
      <c r="P114" s="1501" t="s">
        <v>75</v>
      </c>
      <c r="Q114" s="1497">
        <v>19073200</v>
      </c>
      <c r="R114" s="1497">
        <v>19073200</v>
      </c>
      <c r="S114" s="1501" t="s">
        <v>76</v>
      </c>
      <c r="T114" s="1501" t="s">
        <v>77</v>
      </c>
      <c r="U114" s="1496" t="s">
        <v>220</v>
      </c>
      <c r="V114" s="1491"/>
      <c r="W114" s="1496"/>
      <c r="X114" s="1505"/>
      <c r="Y114" s="1496"/>
      <c r="Z114" s="1496"/>
      <c r="AA114" s="1496"/>
      <c r="AB114" s="1720"/>
      <c r="AC114" s="1506"/>
      <c r="AD114" s="1502"/>
      <c r="AE114" s="1502"/>
      <c r="AF114" s="1502"/>
      <c r="AG114" s="1502">
        <v>19073200</v>
      </c>
      <c r="AH114" s="1502"/>
      <c r="AI114" s="1502"/>
      <c r="AJ114" s="1502"/>
      <c r="AK114" s="1502"/>
      <c r="AL114" s="1502"/>
      <c r="AM114" s="1502"/>
      <c r="AN114" s="1506"/>
      <c r="AO114" s="1103"/>
      <c r="AP114" s="1103"/>
    </row>
    <row r="115" spans="1:45" ht="63.75" x14ac:dyDescent="0.25">
      <c r="A115" s="1717" t="s">
        <v>69</v>
      </c>
      <c r="B115" s="1718" t="s">
        <v>266</v>
      </c>
      <c r="C115" s="1718" t="s">
        <v>389</v>
      </c>
      <c r="D115" s="1718" t="s">
        <v>72</v>
      </c>
      <c r="E115" s="1719" t="s">
        <v>73</v>
      </c>
      <c r="F115" s="1722"/>
      <c r="G115" s="1722"/>
      <c r="H115" s="1722"/>
      <c r="I115" s="1496"/>
      <c r="J115" s="1496" t="s">
        <v>267</v>
      </c>
      <c r="K115" s="1496">
        <v>78102203</v>
      </c>
      <c r="L115" s="1497" t="s">
        <v>268</v>
      </c>
      <c r="M115" s="1496" t="s">
        <v>57</v>
      </c>
      <c r="N115" s="1496" t="s">
        <v>62</v>
      </c>
      <c r="O115" s="1498" t="s">
        <v>74</v>
      </c>
      <c r="P115" s="1501" t="s">
        <v>75</v>
      </c>
      <c r="Q115" s="1723">
        <v>272000000</v>
      </c>
      <c r="R115" s="1723">
        <v>212500000</v>
      </c>
      <c r="S115" s="1501" t="s">
        <v>76</v>
      </c>
      <c r="T115" s="1501" t="s">
        <v>77</v>
      </c>
      <c r="U115" s="1496" t="s">
        <v>270</v>
      </c>
      <c r="V115" s="1491">
        <v>7000092363</v>
      </c>
      <c r="W115" s="1492">
        <v>4200004947</v>
      </c>
      <c r="X115" s="1493">
        <v>212500000</v>
      </c>
      <c r="Y115" s="1491" t="s">
        <v>698</v>
      </c>
      <c r="Z115" s="1492" t="s">
        <v>695</v>
      </c>
      <c r="AA115" s="1724"/>
      <c r="AB115" s="1722"/>
      <c r="AC115" s="1725" t="s">
        <v>248</v>
      </c>
      <c r="AD115" s="1725" t="s">
        <v>248</v>
      </c>
      <c r="AE115" s="1725" t="s">
        <v>248</v>
      </c>
      <c r="AF115" s="1725" t="s">
        <v>248</v>
      </c>
      <c r="AG115" s="1725" t="s">
        <v>248</v>
      </c>
      <c r="AH115" s="1725" t="s">
        <v>248</v>
      </c>
      <c r="AI115" s="1725" t="s">
        <v>248</v>
      </c>
      <c r="AJ115" s="1725" t="s">
        <v>248</v>
      </c>
      <c r="AK115" s="1725" t="s">
        <v>248</v>
      </c>
      <c r="AL115" s="1725" t="s">
        <v>248</v>
      </c>
      <c r="AM115" s="1726" t="s">
        <v>248</v>
      </c>
      <c r="AN115" s="1725" t="s">
        <v>248</v>
      </c>
      <c r="AO115" s="1103"/>
      <c r="AP115" s="1103"/>
    </row>
    <row r="116" spans="1:45" x14ac:dyDescent="0.25">
      <c r="A116" s="1561"/>
      <c r="B116" s="1562"/>
      <c r="C116" s="1561"/>
      <c r="D116" s="1562"/>
      <c r="E116" s="1562"/>
      <c r="F116" s="1562"/>
      <c r="G116" s="1562"/>
      <c r="H116" s="1563"/>
      <c r="I116" s="1563"/>
      <c r="J116" s="1563"/>
      <c r="K116" s="1561"/>
      <c r="L116" s="1564"/>
      <c r="M116" s="1565"/>
      <c r="N116" s="1566"/>
      <c r="O116" s="1567"/>
      <c r="P116" s="1568"/>
      <c r="Q116" s="1569"/>
      <c r="R116" s="1569"/>
      <c r="S116" s="1570" t="e">
        <f>2165280000+#REF!</f>
        <v>#REF!</v>
      </c>
      <c r="T116" s="1571" t="e">
        <f>SUM(#REF!)</f>
        <v>#REF!</v>
      </c>
      <c r="U116" s="1572"/>
      <c r="V116" s="1561"/>
      <c r="W116" s="1573"/>
      <c r="X116" s="1574"/>
      <c r="Y116" s="1574"/>
      <c r="Z116" s="1574"/>
      <c r="AA116" s="1574"/>
      <c r="AB116" s="1575"/>
      <c r="AC116" s="1575"/>
      <c r="AD116" s="1574"/>
      <c r="AE116" s="1576" t="e">
        <f>+SUM(#REF!)</f>
        <v>#REF!</v>
      </c>
      <c r="AF116" s="1390"/>
      <c r="AG116" s="1390"/>
      <c r="AH116" s="1390"/>
      <c r="AI116" s="1390"/>
      <c r="AJ116" s="1390"/>
      <c r="AK116" s="1390"/>
      <c r="AL116" s="1390"/>
      <c r="AM116" s="1390"/>
      <c r="AN116" s="1390"/>
      <c r="AO116" s="1390"/>
      <c r="AP116" s="1390"/>
    </row>
    <row r="117" spans="1:45" x14ac:dyDescent="0.25">
      <c r="A117" s="1579"/>
      <c r="B117" s="1579"/>
      <c r="C117" s="1579"/>
      <c r="D117" s="1579"/>
      <c r="E117" s="1580"/>
      <c r="F117" s="1580"/>
      <c r="G117" s="1580"/>
      <c r="H117" s="1581"/>
      <c r="I117" s="1581"/>
      <c r="J117" s="1581"/>
      <c r="K117" s="1579"/>
      <c r="L117" s="1582"/>
      <c r="M117" s="1583"/>
      <c r="N117" s="1584"/>
      <c r="O117" s="1579"/>
      <c r="P117" s="1581"/>
      <c r="Q117" s="1585"/>
      <c r="R117" s="1586"/>
      <c r="S117" s="1586"/>
      <c r="T117" s="1586" t="e">
        <f>+T116+#REF!</f>
        <v>#REF!</v>
      </c>
      <c r="U117" s="1585"/>
      <c r="V117" s="1585"/>
      <c r="W117" s="1587"/>
      <c r="X117" s="1588"/>
      <c r="Y117" s="1589"/>
      <c r="Z117" s="1589"/>
      <c r="AA117" s="1579"/>
      <c r="AB117" s="1589"/>
      <c r="AC117" s="1589"/>
      <c r="AD117" s="1590"/>
      <c r="AE117" s="1591"/>
      <c r="AF117" s="1425">
        <f t="shared" ref="AF117:AP117" si="38">SUM(AF115:AF116)</f>
        <v>0</v>
      </c>
      <c r="AG117" s="1425">
        <f t="shared" si="38"/>
        <v>0</v>
      </c>
      <c r="AH117" s="1425">
        <f t="shared" si="38"/>
        <v>0</v>
      </c>
      <c r="AI117" s="1425">
        <f t="shared" si="38"/>
        <v>0</v>
      </c>
      <c r="AJ117" s="1425">
        <f t="shared" si="38"/>
        <v>0</v>
      </c>
      <c r="AK117" s="1425">
        <f t="shared" si="38"/>
        <v>0</v>
      </c>
      <c r="AL117" s="1425">
        <f t="shared" si="38"/>
        <v>0</v>
      </c>
      <c r="AM117" s="1425">
        <f t="shared" si="38"/>
        <v>0</v>
      </c>
      <c r="AN117" s="1425">
        <f t="shared" si="38"/>
        <v>0</v>
      </c>
      <c r="AO117" s="1425">
        <f t="shared" si="38"/>
        <v>0</v>
      </c>
      <c r="AP117" s="1425">
        <f t="shared" si="38"/>
        <v>0</v>
      </c>
    </row>
    <row r="118" spans="1:45" x14ac:dyDescent="0.25">
      <c r="A118" s="1592"/>
      <c r="B118" s="1592"/>
      <c r="C118" s="1592"/>
      <c r="D118" s="1592"/>
      <c r="E118" s="1593"/>
      <c r="F118" s="1593"/>
      <c r="G118" s="1593"/>
      <c r="H118" s="1594"/>
      <c r="I118" s="1594"/>
      <c r="J118" s="1594"/>
      <c r="K118" s="1592"/>
      <c r="L118" s="1595"/>
      <c r="M118" s="1596"/>
      <c r="N118" s="1597"/>
      <c r="O118" s="1592"/>
      <c r="P118" s="1594"/>
      <c r="Q118" s="1598"/>
      <c r="R118" s="1599"/>
      <c r="S118" s="1391"/>
      <c r="T118" s="1391"/>
      <c r="U118" s="1391">
        <f t="shared" ref="U118:W118" si="39">+U117</f>
        <v>0</v>
      </c>
      <c r="V118" s="1391">
        <f t="shared" si="39"/>
        <v>0</v>
      </c>
      <c r="W118" s="1391">
        <f t="shared" si="39"/>
        <v>0</v>
      </c>
      <c r="X118" s="1600"/>
      <c r="Y118" s="1600"/>
      <c r="Z118" s="1600"/>
      <c r="AA118" s="1601"/>
      <c r="AB118" s="1600"/>
      <c r="AC118" s="1600">
        <f t="shared" ref="AC118:AH118" si="40">+AC117</f>
        <v>0</v>
      </c>
      <c r="AD118" s="1602">
        <f t="shared" si="40"/>
        <v>0</v>
      </c>
      <c r="AE118" s="1391">
        <f t="shared" si="40"/>
        <v>0</v>
      </c>
      <c r="AF118" s="1391">
        <f t="shared" si="40"/>
        <v>0</v>
      </c>
      <c r="AG118" s="1391">
        <f t="shared" si="40"/>
        <v>0</v>
      </c>
      <c r="AH118" s="1391">
        <f t="shared" si="40"/>
        <v>0</v>
      </c>
      <c r="AI118" s="1391">
        <f>+AI117</f>
        <v>0</v>
      </c>
      <c r="AJ118" s="1391">
        <f t="shared" ref="AJ118:AO118" si="41">+AJ117</f>
        <v>0</v>
      </c>
      <c r="AK118" s="1391">
        <f t="shared" si="41"/>
        <v>0</v>
      </c>
      <c r="AL118" s="1391">
        <f t="shared" si="41"/>
        <v>0</v>
      </c>
      <c r="AM118" s="1391">
        <f t="shared" si="41"/>
        <v>0</v>
      </c>
      <c r="AN118" s="1391">
        <f t="shared" si="41"/>
        <v>0</v>
      </c>
      <c r="AO118" s="1391">
        <f t="shared" si="41"/>
        <v>0</v>
      </c>
      <c r="AP118" s="1391">
        <f>+AP117</f>
        <v>0</v>
      </c>
    </row>
    <row r="119" spans="1:45" ht="63.75" x14ac:dyDescent="0.25">
      <c r="A119" s="1727" t="s">
        <v>69</v>
      </c>
      <c r="B119" s="1728" t="s">
        <v>278</v>
      </c>
      <c r="C119" s="1728" t="s">
        <v>196</v>
      </c>
      <c r="D119" s="1728" t="s">
        <v>72</v>
      </c>
      <c r="E119" s="1728" t="s">
        <v>73</v>
      </c>
      <c r="F119" s="1729"/>
      <c r="G119" s="1729"/>
      <c r="H119" s="1729"/>
      <c r="I119" s="1727"/>
      <c r="J119" s="1359" t="s">
        <v>279</v>
      </c>
      <c r="K119" s="1359">
        <v>76101503</v>
      </c>
      <c r="L119" s="1730" t="s">
        <v>743</v>
      </c>
      <c r="M119" s="1358" t="s">
        <v>59</v>
      </c>
      <c r="N119" s="1359" t="s">
        <v>620</v>
      </c>
      <c r="O119" s="1359" t="s">
        <v>115</v>
      </c>
      <c r="P119" s="1359" t="s">
        <v>75</v>
      </c>
      <c r="Q119" s="1360">
        <v>79009870</v>
      </c>
      <c r="R119" s="1360"/>
      <c r="S119" s="1359" t="s">
        <v>76</v>
      </c>
      <c r="T119" s="1359" t="s">
        <v>77</v>
      </c>
      <c r="U119" s="1359" t="s">
        <v>270</v>
      </c>
      <c r="V119" s="1359"/>
      <c r="W119" s="1359"/>
      <c r="X119" s="1361"/>
      <c r="Y119" s="1731"/>
      <c r="Z119" s="1359"/>
      <c r="AA119" s="1359"/>
      <c r="AB119" s="1359"/>
      <c r="AC119" s="1732"/>
      <c r="AD119" s="1732"/>
      <c r="AE119" s="1732"/>
      <c r="AF119" s="1732"/>
      <c r="AG119" s="1732">
        <f>73841000/4</f>
        <v>18460250</v>
      </c>
      <c r="AH119" s="1732"/>
      <c r="AI119" s="1733">
        <v>18460250</v>
      </c>
      <c r="AJ119" s="1732"/>
      <c r="AK119" s="1733">
        <v>18460250</v>
      </c>
      <c r="AL119" s="1732"/>
      <c r="AM119" s="1733">
        <v>18460250</v>
      </c>
      <c r="AN119" s="1732"/>
      <c r="AO119" s="1734"/>
      <c r="AP119" s="1734"/>
    </row>
    <row r="120" spans="1:45" x14ac:dyDescent="0.25">
      <c r="A120" s="1561"/>
      <c r="B120" s="1562"/>
      <c r="C120" s="1561"/>
      <c r="D120" s="1562"/>
      <c r="E120" s="1562"/>
      <c r="F120" s="1562"/>
      <c r="G120" s="1562"/>
      <c r="H120" s="1563"/>
      <c r="I120" s="1563"/>
      <c r="J120" s="1563"/>
      <c r="K120" s="1561"/>
      <c r="L120" s="1564"/>
      <c r="M120" s="1565"/>
      <c r="N120" s="1566"/>
      <c r="O120" s="1567"/>
      <c r="P120" s="1568"/>
      <c r="Q120" s="1569"/>
      <c r="R120" s="1569"/>
      <c r="S120" s="1570" t="e">
        <f>2165280000+#REF!</f>
        <v>#REF!</v>
      </c>
      <c r="T120" s="1571" t="e">
        <f>SUM(#REF!)</f>
        <v>#REF!</v>
      </c>
      <c r="U120" s="1572"/>
      <c r="V120" s="1561"/>
      <c r="W120" s="1573"/>
      <c r="X120" s="1574"/>
      <c r="Y120" s="1574"/>
      <c r="Z120" s="1574"/>
      <c r="AA120" s="1574"/>
      <c r="AB120" s="1575"/>
      <c r="AC120" s="1575"/>
      <c r="AD120" s="1574"/>
      <c r="AE120" s="1576" t="e">
        <f>+SUM(#REF!)</f>
        <v>#REF!</v>
      </c>
      <c r="AF120" s="1390"/>
      <c r="AG120" s="1390"/>
      <c r="AH120" s="1390"/>
      <c r="AI120" s="1390"/>
      <c r="AJ120" s="1390"/>
      <c r="AK120" s="1390"/>
      <c r="AL120" s="1390"/>
      <c r="AM120" s="1390"/>
      <c r="AN120" s="1390"/>
      <c r="AO120" s="1390"/>
      <c r="AP120" s="1390"/>
    </row>
    <row r="121" spans="1:45" x14ac:dyDescent="0.25">
      <c r="A121" s="1579"/>
      <c r="B121" s="1579"/>
      <c r="C121" s="1579"/>
      <c r="D121" s="1579"/>
      <c r="E121" s="1580"/>
      <c r="F121" s="1580"/>
      <c r="G121" s="1580"/>
      <c r="H121" s="1581"/>
      <c r="I121" s="1581"/>
      <c r="J121" s="1581"/>
      <c r="K121" s="1579"/>
      <c r="L121" s="1582"/>
      <c r="M121" s="1583"/>
      <c r="N121" s="1584"/>
      <c r="O121" s="1579"/>
      <c r="P121" s="1581"/>
      <c r="Q121" s="1585"/>
      <c r="R121" s="1586"/>
      <c r="S121" s="1586"/>
      <c r="T121" s="1586" t="e">
        <f>+T120+#REF!</f>
        <v>#REF!</v>
      </c>
      <c r="U121" s="1585"/>
      <c r="V121" s="1585"/>
      <c r="W121" s="1587"/>
      <c r="X121" s="1588"/>
      <c r="Y121" s="1589"/>
      <c r="Z121" s="1589"/>
      <c r="AA121" s="1579"/>
      <c r="AB121" s="1589"/>
      <c r="AC121" s="1589"/>
      <c r="AD121" s="1590"/>
      <c r="AE121" s="1591"/>
      <c r="AF121" s="1425">
        <f t="shared" ref="AF121:AP121" si="42">SUM(AF119:AF120)</f>
        <v>0</v>
      </c>
      <c r="AG121" s="1425">
        <f t="shared" si="42"/>
        <v>18460250</v>
      </c>
      <c r="AH121" s="1425">
        <f t="shared" si="42"/>
        <v>0</v>
      </c>
      <c r="AI121" s="1425">
        <f t="shared" si="42"/>
        <v>18460250</v>
      </c>
      <c r="AJ121" s="1425">
        <f t="shared" si="42"/>
        <v>0</v>
      </c>
      <c r="AK121" s="1425">
        <f t="shared" si="42"/>
        <v>18460250</v>
      </c>
      <c r="AL121" s="1425">
        <f t="shared" si="42"/>
        <v>0</v>
      </c>
      <c r="AM121" s="1425">
        <f t="shared" si="42"/>
        <v>18460250</v>
      </c>
      <c r="AN121" s="1425">
        <f t="shared" si="42"/>
        <v>0</v>
      </c>
      <c r="AO121" s="1425">
        <f t="shared" si="42"/>
        <v>0</v>
      </c>
      <c r="AP121" s="1425">
        <f t="shared" si="42"/>
        <v>0</v>
      </c>
    </row>
    <row r="122" spans="1:45" x14ac:dyDescent="0.25">
      <c r="A122" s="1592"/>
      <c r="B122" s="1592"/>
      <c r="C122" s="1592"/>
      <c r="D122" s="1592"/>
      <c r="E122" s="1593"/>
      <c r="F122" s="1593"/>
      <c r="G122" s="1593"/>
      <c r="H122" s="1594"/>
      <c r="I122" s="1594"/>
      <c r="J122" s="1594"/>
      <c r="K122" s="1592"/>
      <c r="L122" s="1595"/>
      <c r="M122" s="1596"/>
      <c r="N122" s="1597"/>
      <c r="O122" s="1592"/>
      <c r="P122" s="1594"/>
      <c r="Q122" s="1598"/>
      <c r="R122" s="1599"/>
      <c r="S122" s="1391"/>
      <c r="T122" s="1391"/>
      <c r="U122" s="1391">
        <f t="shared" ref="U122:W122" si="43">+U121</f>
        <v>0</v>
      </c>
      <c r="V122" s="1391">
        <f t="shared" si="43"/>
        <v>0</v>
      </c>
      <c r="W122" s="1391">
        <f t="shared" si="43"/>
        <v>0</v>
      </c>
      <c r="X122" s="1600"/>
      <c r="Y122" s="1600"/>
      <c r="Z122" s="1600"/>
      <c r="AA122" s="1601"/>
      <c r="AB122" s="1600"/>
      <c r="AC122" s="1600">
        <f t="shared" ref="AC122:AH122" si="44">+AC121</f>
        <v>0</v>
      </c>
      <c r="AD122" s="1602">
        <f t="shared" si="44"/>
        <v>0</v>
      </c>
      <c r="AE122" s="1391">
        <f t="shared" si="44"/>
        <v>0</v>
      </c>
      <c r="AF122" s="1391">
        <f t="shared" si="44"/>
        <v>0</v>
      </c>
      <c r="AG122" s="1391">
        <f t="shared" si="44"/>
        <v>18460250</v>
      </c>
      <c r="AH122" s="1391">
        <f t="shared" si="44"/>
        <v>0</v>
      </c>
      <c r="AI122" s="1391">
        <f>+AI121</f>
        <v>18460250</v>
      </c>
      <c r="AJ122" s="1391">
        <f t="shared" ref="AJ122:AO122" si="45">+AJ121</f>
        <v>0</v>
      </c>
      <c r="AK122" s="1391">
        <f t="shared" si="45"/>
        <v>18460250</v>
      </c>
      <c r="AL122" s="1391">
        <f t="shared" si="45"/>
        <v>0</v>
      </c>
      <c r="AM122" s="1391">
        <f t="shared" si="45"/>
        <v>18460250</v>
      </c>
      <c r="AN122" s="1391">
        <f t="shared" si="45"/>
        <v>0</v>
      </c>
      <c r="AO122" s="1391">
        <f t="shared" si="45"/>
        <v>0</v>
      </c>
      <c r="AP122" s="1391">
        <f>+AP121</f>
        <v>0</v>
      </c>
    </row>
    <row r="123" spans="1:45" ht="63.75" x14ac:dyDescent="0.25">
      <c r="A123" s="1735" t="s">
        <v>284</v>
      </c>
      <c r="B123" s="1736" t="s">
        <v>285</v>
      </c>
      <c r="C123" s="1736" t="s">
        <v>286</v>
      </c>
      <c r="D123" s="1737" t="s">
        <v>72</v>
      </c>
      <c r="E123" s="1737" t="s">
        <v>73</v>
      </c>
      <c r="F123" s="1738"/>
      <c r="G123" s="1738"/>
      <c r="H123" s="1738"/>
      <c r="I123" s="1735"/>
      <c r="J123" s="1739" t="s">
        <v>287</v>
      </c>
      <c r="K123" s="1735">
        <v>83101500</v>
      </c>
      <c r="L123" s="1740" t="s">
        <v>288</v>
      </c>
      <c r="M123" s="1738" t="s">
        <v>784</v>
      </c>
      <c r="N123" s="1738" t="s">
        <v>768</v>
      </c>
      <c r="O123" s="1738"/>
      <c r="P123" s="1738" t="s">
        <v>75</v>
      </c>
      <c r="Q123" s="1741">
        <v>110210000</v>
      </c>
      <c r="R123" s="1741">
        <v>110210000</v>
      </c>
      <c r="S123" s="1742" t="s">
        <v>76</v>
      </c>
      <c r="T123" s="1742" t="s">
        <v>77</v>
      </c>
      <c r="U123" s="1362" t="s">
        <v>101</v>
      </c>
      <c r="V123" s="1363"/>
      <c r="W123" s="1363"/>
      <c r="X123" s="1363"/>
      <c r="Y123" s="1363"/>
      <c r="Z123" s="1363"/>
      <c r="AA123" s="1363"/>
      <c r="AB123" s="1363"/>
      <c r="AC123" s="1363"/>
      <c r="AD123" s="1363"/>
      <c r="AE123" s="1363"/>
      <c r="AF123" s="1363"/>
      <c r="AG123" s="1363"/>
      <c r="AH123" s="1363"/>
      <c r="AI123" s="1363"/>
      <c r="AJ123" s="1363"/>
      <c r="AK123" s="1363"/>
      <c r="AL123" s="1363"/>
      <c r="AM123" s="1363"/>
      <c r="AN123" s="1363"/>
      <c r="AO123" s="1363"/>
      <c r="AP123" s="1363"/>
    </row>
    <row r="124" spans="1:45" x14ac:dyDescent="0.25">
      <c r="A124" s="1561"/>
      <c r="B124" s="1562"/>
      <c r="C124" s="1561"/>
      <c r="D124" s="1562"/>
      <c r="E124" s="1562"/>
      <c r="F124" s="1562"/>
      <c r="G124" s="1562"/>
      <c r="H124" s="1563"/>
      <c r="I124" s="1563"/>
      <c r="J124" s="1563"/>
      <c r="K124" s="1561"/>
      <c r="L124" s="1564"/>
      <c r="M124" s="1565"/>
      <c r="N124" s="1566"/>
      <c r="O124" s="1567"/>
      <c r="P124" s="1568"/>
      <c r="Q124" s="1569"/>
      <c r="R124" s="1569"/>
      <c r="S124" s="1570" t="e">
        <f>2165280000+#REF!</f>
        <v>#REF!</v>
      </c>
      <c r="T124" s="1571" t="e">
        <f>SUM(#REF!)</f>
        <v>#REF!</v>
      </c>
      <c r="U124" s="1572"/>
      <c r="V124" s="1561"/>
      <c r="W124" s="1573"/>
      <c r="X124" s="1574"/>
      <c r="Y124" s="1574"/>
      <c r="Z124" s="1574"/>
      <c r="AA124" s="1574"/>
      <c r="AB124" s="1575"/>
      <c r="AC124" s="1575"/>
      <c r="AD124" s="1574"/>
      <c r="AE124" s="1576" t="e">
        <f>+SUM(#REF!)</f>
        <v>#REF!</v>
      </c>
      <c r="AF124" s="1390"/>
      <c r="AG124" s="1390"/>
      <c r="AH124" s="1390"/>
      <c r="AI124" s="1390"/>
      <c r="AJ124" s="1390"/>
      <c r="AK124" s="1390"/>
      <c r="AL124" s="1390"/>
      <c r="AM124" s="1390"/>
      <c r="AN124" s="1390"/>
      <c r="AO124" s="1390"/>
      <c r="AP124" s="1390"/>
      <c r="AQ124" s="990"/>
      <c r="AR124" s="990"/>
      <c r="AS124" s="990"/>
    </row>
    <row r="125" spans="1:45" x14ac:dyDescent="0.25">
      <c r="A125" s="1579"/>
      <c r="B125" s="1579"/>
      <c r="C125" s="1579"/>
      <c r="D125" s="1579"/>
      <c r="E125" s="1580"/>
      <c r="F125" s="1580"/>
      <c r="G125" s="1580"/>
      <c r="H125" s="1581"/>
      <c r="I125" s="1581"/>
      <c r="J125" s="1581"/>
      <c r="K125" s="1579"/>
      <c r="L125" s="1582"/>
      <c r="M125" s="1583"/>
      <c r="N125" s="1584"/>
      <c r="O125" s="1579"/>
      <c r="P125" s="1581"/>
      <c r="Q125" s="1585"/>
      <c r="R125" s="1586"/>
      <c r="S125" s="1586"/>
      <c r="T125" s="1586" t="e">
        <f>+T124+#REF!</f>
        <v>#REF!</v>
      </c>
      <c r="U125" s="1585"/>
      <c r="V125" s="1585"/>
      <c r="W125" s="1587"/>
      <c r="X125" s="1588"/>
      <c r="Y125" s="1589"/>
      <c r="Z125" s="1589"/>
      <c r="AA125" s="1579"/>
      <c r="AB125" s="1589"/>
      <c r="AC125" s="1589"/>
      <c r="AD125" s="1590"/>
      <c r="AE125" s="1591"/>
      <c r="AF125" s="1425">
        <f t="shared" ref="AF125:AP125" si="46">SUM(AF123:AF124)</f>
        <v>0</v>
      </c>
      <c r="AG125" s="1425">
        <f t="shared" si="46"/>
        <v>0</v>
      </c>
      <c r="AH125" s="1425">
        <f t="shared" si="46"/>
        <v>0</v>
      </c>
      <c r="AI125" s="1425">
        <f t="shared" si="46"/>
        <v>0</v>
      </c>
      <c r="AJ125" s="1425">
        <f t="shared" si="46"/>
        <v>0</v>
      </c>
      <c r="AK125" s="1425">
        <f t="shared" si="46"/>
        <v>0</v>
      </c>
      <c r="AL125" s="1425">
        <f t="shared" si="46"/>
        <v>0</v>
      </c>
      <c r="AM125" s="1425">
        <f t="shared" si="46"/>
        <v>0</v>
      </c>
      <c r="AN125" s="1425">
        <f t="shared" si="46"/>
        <v>0</v>
      </c>
      <c r="AO125" s="1425">
        <f t="shared" si="46"/>
        <v>0</v>
      </c>
      <c r="AP125" s="1425">
        <f t="shared" si="46"/>
        <v>0</v>
      </c>
      <c r="AQ125" s="990"/>
      <c r="AR125" s="990"/>
      <c r="AS125" s="990"/>
    </row>
    <row r="126" spans="1:45" x14ac:dyDescent="0.25">
      <c r="A126" s="1592"/>
      <c r="B126" s="1592"/>
      <c r="C126" s="1592"/>
      <c r="D126" s="1592"/>
      <c r="E126" s="1593"/>
      <c r="F126" s="1593"/>
      <c r="G126" s="1593"/>
      <c r="H126" s="1594"/>
      <c r="I126" s="1594"/>
      <c r="J126" s="1594"/>
      <c r="K126" s="1592"/>
      <c r="L126" s="1595"/>
      <c r="M126" s="1596"/>
      <c r="N126" s="1597"/>
      <c r="O126" s="1592"/>
      <c r="P126" s="1594"/>
      <c r="Q126" s="1598"/>
      <c r="R126" s="1599"/>
      <c r="S126" s="1391"/>
      <c r="T126" s="1391"/>
      <c r="U126" s="1391">
        <f t="shared" ref="U126:W126" si="47">+U125</f>
        <v>0</v>
      </c>
      <c r="V126" s="1391">
        <f t="shared" si="47"/>
        <v>0</v>
      </c>
      <c r="W126" s="1391">
        <f t="shared" si="47"/>
        <v>0</v>
      </c>
      <c r="X126" s="1600"/>
      <c r="Y126" s="1600"/>
      <c r="Z126" s="1600"/>
      <c r="AA126" s="1601"/>
      <c r="AB126" s="1600"/>
      <c r="AC126" s="1600">
        <f t="shared" ref="AC126:AH126" si="48">+AC125</f>
        <v>0</v>
      </c>
      <c r="AD126" s="1602">
        <f t="shared" si="48"/>
        <v>0</v>
      </c>
      <c r="AE126" s="1391">
        <f t="shared" si="48"/>
        <v>0</v>
      </c>
      <c r="AF126" s="1391">
        <f t="shared" si="48"/>
        <v>0</v>
      </c>
      <c r="AG126" s="1391">
        <f t="shared" si="48"/>
        <v>0</v>
      </c>
      <c r="AH126" s="1391">
        <f t="shared" si="48"/>
        <v>0</v>
      </c>
      <c r="AI126" s="1391">
        <f>+AI125</f>
        <v>0</v>
      </c>
      <c r="AJ126" s="1391">
        <f t="shared" ref="AJ126:AO126" si="49">+AJ125</f>
        <v>0</v>
      </c>
      <c r="AK126" s="1391">
        <f t="shared" si="49"/>
        <v>0</v>
      </c>
      <c r="AL126" s="1391">
        <f t="shared" si="49"/>
        <v>0</v>
      </c>
      <c r="AM126" s="1391">
        <f t="shared" si="49"/>
        <v>0</v>
      </c>
      <c r="AN126" s="1391">
        <f t="shared" si="49"/>
        <v>0</v>
      </c>
      <c r="AO126" s="1391">
        <f t="shared" si="49"/>
        <v>0</v>
      </c>
      <c r="AP126" s="1391">
        <f>+AP125</f>
        <v>0</v>
      </c>
      <c r="AQ126" s="990"/>
      <c r="AR126" s="990"/>
      <c r="AS126" s="990"/>
    </row>
    <row r="127" spans="1:45" ht="63.75" x14ac:dyDescent="0.25">
      <c r="A127" s="1735" t="s">
        <v>69</v>
      </c>
      <c r="B127" s="1736" t="s">
        <v>290</v>
      </c>
      <c r="C127" s="1736" t="s">
        <v>291</v>
      </c>
      <c r="D127" s="1737" t="s">
        <v>72</v>
      </c>
      <c r="E127" s="1737" t="s">
        <v>73</v>
      </c>
      <c r="F127" s="1738"/>
      <c r="G127" s="1738"/>
      <c r="H127" s="1738"/>
      <c r="I127" s="1735"/>
      <c r="J127" s="1739" t="s">
        <v>292</v>
      </c>
      <c r="K127" s="1735">
        <v>83101804</v>
      </c>
      <c r="L127" s="1740" t="s">
        <v>293</v>
      </c>
      <c r="M127" s="1738" t="s">
        <v>57</v>
      </c>
      <c r="N127" s="1738" t="s">
        <v>768</v>
      </c>
      <c r="O127" s="1738"/>
      <c r="P127" s="1738" t="s">
        <v>75</v>
      </c>
      <c r="Q127" s="1741">
        <v>408989500</v>
      </c>
      <c r="R127" s="1741">
        <v>408989500</v>
      </c>
      <c r="S127" s="1743" t="s">
        <v>76</v>
      </c>
      <c r="T127" s="1362" t="s">
        <v>77</v>
      </c>
      <c r="U127" s="1362" t="s">
        <v>101</v>
      </c>
      <c r="V127" s="1363"/>
      <c r="W127" s="1363"/>
      <c r="X127" s="1363"/>
      <c r="Y127" s="1363"/>
      <c r="Z127" s="1363"/>
      <c r="AA127" s="1363"/>
      <c r="AB127" s="1363"/>
      <c r="AC127" s="1363"/>
      <c r="AD127" s="1363"/>
      <c r="AE127" s="1363"/>
      <c r="AF127" s="1363"/>
      <c r="AG127" s="1363"/>
      <c r="AH127" s="1363"/>
      <c r="AI127" s="1363"/>
      <c r="AJ127" s="1363"/>
      <c r="AK127" s="1363"/>
      <c r="AL127" s="1363"/>
      <c r="AM127" s="1363"/>
      <c r="AN127" s="1363"/>
      <c r="AO127" s="1363"/>
      <c r="AP127" s="1363"/>
    </row>
    <row r="128" spans="1:45" x14ac:dyDescent="0.25">
      <c r="A128" s="1561"/>
      <c r="B128" s="1562"/>
      <c r="C128" s="1561"/>
      <c r="D128" s="1562"/>
      <c r="E128" s="1562"/>
      <c r="F128" s="1562"/>
      <c r="G128" s="1562"/>
      <c r="H128" s="1563"/>
      <c r="I128" s="1563"/>
      <c r="J128" s="1563"/>
      <c r="K128" s="1561"/>
      <c r="L128" s="1564"/>
      <c r="M128" s="1565"/>
      <c r="N128" s="1566"/>
      <c r="O128" s="1567"/>
      <c r="P128" s="1568"/>
      <c r="Q128" s="1569"/>
      <c r="R128" s="1569"/>
      <c r="S128" s="1570" t="e">
        <f>2165280000+#REF!</f>
        <v>#REF!</v>
      </c>
      <c r="T128" s="1571" t="e">
        <f>SUM(#REF!)</f>
        <v>#REF!</v>
      </c>
      <c r="U128" s="1572"/>
      <c r="V128" s="1561"/>
      <c r="W128" s="1573"/>
      <c r="X128" s="1574"/>
      <c r="Y128" s="1574"/>
      <c r="Z128" s="1574"/>
      <c r="AA128" s="1574"/>
      <c r="AB128" s="1575"/>
      <c r="AC128" s="1575"/>
      <c r="AD128" s="1574"/>
      <c r="AE128" s="1576" t="e">
        <f>+SUM(#REF!)</f>
        <v>#REF!</v>
      </c>
      <c r="AF128" s="1390"/>
      <c r="AG128" s="1390"/>
      <c r="AH128" s="1390"/>
      <c r="AI128" s="1390"/>
      <c r="AJ128" s="1390"/>
      <c r="AK128" s="1390"/>
      <c r="AL128" s="1390"/>
      <c r="AM128" s="1390"/>
      <c r="AN128" s="1390"/>
      <c r="AO128" s="1390"/>
      <c r="AP128" s="1390"/>
    </row>
    <row r="129" spans="1:42" x14ac:dyDescent="0.25">
      <c r="A129" s="1579"/>
      <c r="B129" s="1579"/>
      <c r="C129" s="1579"/>
      <c r="D129" s="1579"/>
      <c r="E129" s="1580"/>
      <c r="F129" s="1580"/>
      <c r="G129" s="1580"/>
      <c r="H129" s="1581"/>
      <c r="I129" s="1581"/>
      <c r="J129" s="1581"/>
      <c r="K129" s="1579"/>
      <c r="L129" s="1582"/>
      <c r="M129" s="1583"/>
      <c r="N129" s="1584"/>
      <c r="O129" s="1579"/>
      <c r="P129" s="1581"/>
      <c r="Q129" s="1585"/>
      <c r="R129" s="1586"/>
      <c r="S129" s="1586"/>
      <c r="T129" s="1586" t="e">
        <f>+T128+#REF!</f>
        <v>#REF!</v>
      </c>
      <c r="U129" s="1585"/>
      <c r="V129" s="1585"/>
      <c r="W129" s="1587"/>
      <c r="X129" s="1588"/>
      <c r="Y129" s="1589"/>
      <c r="Z129" s="1589"/>
      <c r="AA129" s="1579"/>
      <c r="AB129" s="1589"/>
      <c r="AC129" s="1589"/>
      <c r="AD129" s="1590"/>
      <c r="AE129" s="1591"/>
      <c r="AF129" s="1425">
        <f t="shared" ref="AF129:AP129" si="50">SUM(AF127:AF128)</f>
        <v>0</v>
      </c>
      <c r="AG129" s="1425">
        <f t="shared" si="50"/>
        <v>0</v>
      </c>
      <c r="AH129" s="1425">
        <f t="shared" si="50"/>
        <v>0</v>
      </c>
      <c r="AI129" s="1425">
        <f t="shared" si="50"/>
        <v>0</v>
      </c>
      <c r="AJ129" s="1425">
        <f t="shared" si="50"/>
        <v>0</v>
      </c>
      <c r="AK129" s="1425">
        <f t="shared" si="50"/>
        <v>0</v>
      </c>
      <c r="AL129" s="1425">
        <f t="shared" si="50"/>
        <v>0</v>
      </c>
      <c r="AM129" s="1425">
        <f t="shared" si="50"/>
        <v>0</v>
      </c>
      <c r="AN129" s="1425">
        <f t="shared" si="50"/>
        <v>0</v>
      </c>
      <c r="AO129" s="1425">
        <f t="shared" si="50"/>
        <v>0</v>
      </c>
      <c r="AP129" s="1425">
        <f t="shared" si="50"/>
        <v>0</v>
      </c>
    </row>
    <row r="130" spans="1:42" x14ac:dyDescent="0.25">
      <c r="A130" s="1592"/>
      <c r="B130" s="1592"/>
      <c r="C130" s="1592"/>
      <c r="D130" s="1592"/>
      <c r="E130" s="1593"/>
      <c r="F130" s="1593"/>
      <c r="G130" s="1593"/>
      <c r="H130" s="1594"/>
      <c r="I130" s="1594"/>
      <c r="J130" s="1594"/>
      <c r="K130" s="1592"/>
      <c r="L130" s="1595"/>
      <c r="M130" s="1596"/>
      <c r="N130" s="1597"/>
      <c r="O130" s="1592"/>
      <c r="P130" s="1594"/>
      <c r="Q130" s="1598"/>
      <c r="R130" s="1599"/>
      <c r="S130" s="1391"/>
      <c r="T130" s="1391"/>
      <c r="U130" s="1391">
        <f t="shared" ref="U130:W130" si="51">+U129</f>
        <v>0</v>
      </c>
      <c r="V130" s="1391">
        <f t="shared" si="51"/>
        <v>0</v>
      </c>
      <c r="W130" s="1391">
        <f t="shared" si="51"/>
        <v>0</v>
      </c>
      <c r="X130" s="1600"/>
      <c r="Y130" s="1600"/>
      <c r="Z130" s="1600"/>
      <c r="AA130" s="1601"/>
      <c r="AB130" s="1600"/>
      <c r="AC130" s="1600">
        <f t="shared" ref="AC130:AH130" si="52">+AC129</f>
        <v>0</v>
      </c>
      <c r="AD130" s="1602">
        <f t="shared" si="52"/>
        <v>0</v>
      </c>
      <c r="AE130" s="1391">
        <f t="shared" si="52"/>
        <v>0</v>
      </c>
      <c r="AF130" s="1391">
        <f t="shared" si="52"/>
        <v>0</v>
      </c>
      <c r="AG130" s="1391">
        <f t="shared" si="52"/>
        <v>0</v>
      </c>
      <c r="AH130" s="1391">
        <f t="shared" si="52"/>
        <v>0</v>
      </c>
      <c r="AI130" s="1391">
        <f>+AI129</f>
        <v>0</v>
      </c>
      <c r="AJ130" s="1391">
        <f t="shared" ref="AJ130:AO130" si="53">+AJ129</f>
        <v>0</v>
      </c>
      <c r="AK130" s="1391">
        <f t="shared" si="53"/>
        <v>0</v>
      </c>
      <c r="AL130" s="1391">
        <f t="shared" si="53"/>
        <v>0</v>
      </c>
      <c r="AM130" s="1391">
        <f t="shared" si="53"/>
        <v>0</v>
      </c>
      <c r="AN130" s="1391">
        <f t="shared" si="53"/>
        <v>0</v>
      </c>
      <c r="AO130" s="1391">
        <f t="shared" si="53"/>
        <v>0</v>
      </c>
      <c r="AP130" s="1391">
        <f>+AP129</f>
        <v>0</v>
      </c>
    </row>
    <row r="131" spans="1:42" ht="63.75" x14ac:dyDescent="0.25">
      <c r="A131" s="1735" t="s">
        <v>69</v>
      </c>
      <c r="B131" s="1736" t="s">
        <v>294</v>
      </c>
      <c r="C131" s="1736" t="s">
        <v>295</v>
      </c>
      <c r="D131" s="1737" t="s">
        <v>72</v>
      </c>
      <c r="E131" s="1737" t="s">
        <v>73</v>
      </c>
      <c r="F131" s="1738"/>
      <c r="G131" s="1738"/>
      <c r="H131" s="1738"/>
      <c r="I131" s="1735"/>
      <c r="J131" s="1739" t="s">
        <v>296</v>
      </c>
      <c r="K131" s="1735">
        <v>83111503</v>
      </c>
      <c r="L131" s="1744" t="s">
        <v>297</v>
      </c>
      <c r="M131" s="1738" t="s">
        <v>57</v>
      </c>
      <c r="N131" s="1738" t="s">
        <v>768</v>
      </c>
      <c r="O131" s="1738"/>
      <c r="P131" s="1738" t="s">
        <v>75</v>
      </c>
      <c r="Q131" s="1741">
        <v>219317500</v>
      </c>
      <c r="R131" s="1741">
        <v>219317500</v>
      </c>
      <c r="S131" s="1743" t="s">
        <v>76</v>
      </c>
      <c r="T131" s="1362" t="s">
        <v>77</v>
      </c>
      <c r="U131" s="1362" t="s">
        <v>101</v>
      </c>
      <c r="V131" s="1363"/>
      <c r="W131" s="1363"/>
      <c r="X131" s="1363"/>
      <c r="Y131" s="1363"/>
      <c r="Z131" s="1363"/>
      <c r="AA131" s="1363"/>
      <c r="AB131" s="1363"/>
      <c r="AC131" s="1363"/>
      <c r="AD131" s="1363"/>
      <c r="AE131" s="1363"/>
      <c r="AF131" s="1363"/>
      <c r="AG131" s="1363"/>
      <c r="AH131" s="1363"/>
      <c r="AI131" s="1363"/>
      <c r="AJ131" s="1363"/>
      <c r="AK131" s="1363"/>
      <c r="AL131" s="1363"/>
      <c r="AM131" s="1363"/>
      <c r="AN131" s="1363"/>
      <c r="AO131" s="1363"/>
      <c r="AP131" s="1363"/>
    </row>
    <row r="132" spans="1:42" x14ac:dyDescent="0.25">
      <c r="A132" s="1561"/>
      <c r="B132" s="1562"/>
      <c r="C132" s="1561"/>
      <c r="D132" s="1562"/>
      <c r="E132" s="1562"/>
      <c r="F132" s="1562"/>
      <c r="G132" s="1562"/>
      <c r="H132" s="1563"/>
      <c r="I132" s="1563"/>
      <c r="J132" s="1563"/>
      <c r="K132" s="1561"/>
      <c r="L132" s="1564"/>
      <c r="M132" s="1565"/>
      <c r="N132" s="1566"/>
      <c r="O132" s="1567"/>
      <c r="P132" s="1568"/>
      <c r="Q132" s="1569"/>
      <c r="R132" s="1569"/>
      <c r="S132" s="1570" t="e">
        <f>2165280000+#REF!</f>
        <v>#REF!</v>
      </c>
      <c r="T132" s="1571" t="e">
        <f>SUM(#REF!)</f>
        <v>#REF!</v>
      </c>
      <c r="U132" s="1572"/>
      <c r="V132" s="1561"/>
      <c r="W132" s="1573"/>
      <c r="X132" s="1574"/>
      <c r="Y132" s="1574"/>
      <c r="Z132" s="1574"/>
      <c r="AA132" s="1574"/>
      <c r="AB132" s="1575"/>
      <c r="AC132" s="1575"/>
      <c r="AD132" s="1574"/>
      <c r="AE132" s="1576" t="e">
        <f>+SUM(#REF!)</f>
        <v>#REF!</v>
      </c>
      <c r="AF132" s="1390"/>
      <c r="AG132" s="1390"/>
      <c r="AH132" s="1390"/>
      <c r="AI132" s="1390"/>
      <c r="AJ132" s="1390"/>
      <c r="AK132" s="1390"/>
      <c r="AL132" s="1390"/>
      <c r="AM132" s="1390"/>
      <c r="AN132" s="1390"/>
      <c r="AO132" s="1390"/>
      <c r="AP132" s="1390"/>
    </row>
    <row r="133" spans="1:42" x14ac:dyDescent="0.25">
      <c r="A133" s="1579"/>
      <c r="B133" s="1579"/>
      <c r="C133" s="1579"/>
      <c r="D133" s="1579"/>
      <c r="E133" s="1580"/>
      <c r="F133" s="1580"/>
      <c r="G133" s="1580"/>
      <c r="H133" s="1581"/>
      <c r="I133" s="1581"/>
      <c r="J133" s="1581"/>
      <c r="K133" s="1579"/>
      <c r="L133" s="1582"/>
      <c r="M133" s="1583"/>
      <c r="N133" s="1584"/>
      <c r="O133" s="1579"/>
      <c r="P133" s="1581"/>
      <c r="Q133" s="1585"/>
      <c r="R133" s="1586"/>
      <c r="S133" s="1586"/>
      <c r="T133" s="1586" t="e">
        <f>+T132+#REF!</f>
        <v>#REF!</v>
      </c>
      <c r="U133" s="1585"/>
      <c r="V133" s="1585"/>
      <c r="W133" s="1587"/>
      <c r="X133" s="1588"/>
      <c r="Y133" s="1589"/>
      <c r="Z133" s="1589"/>
      <c r="AA133" s="1579"/>
      <c r="AB133" s="1589"/>
      <c r="AC133" s="1589"/>
      <c r="AD133" s="1590"/>
      <c r="AE133" s="1591"/>
      <c r="AF133" s="1425">
        <f t="shared" ref="AF133:AP133" si="54">SUM(AF131:AF132)</f>
        <v>0</v>
      </c>
      <c r="AG133" s="1425">
        <f t="shared" si="54"/>
        <v>0</v>
      </c>
      <c r="AH133" s="1425">
        <f t="shared" si="54"/>
        <v>0</v>
      </c>
      <c r="AI133" s="1425">
        <f t="shared" si="54"/>
        <v>0</v>
      </c>
      <c r="AJ133" s="1425">
        <f t="shared" si="54"/>
        <v>0</v>
      </c>
      <c r="AK133" s="1425">
        <f t="shared" si="54"/>
        <v>0</v>
      </c>
      <c r="AL133" s="1425">
        <f t="shared" si="54"/>
        <v>0</v>
      </c>
      <c r="AM133" s="1425">
        <f t="shared" si="54"/>
        <v>0</v>
      </c>
      <c r="AN133" s="1425">
        <f t="shared" si="54"/>
        <v>0</v>
      </c>
      <c r="AO133" s="1425">
        <f t="shared" si="54"/>
        <v>0</v>
      </c>
      <c r="AP133" s="1425">
        <f t="shared" si="54"/>
        <v>0</v>
      </c>
    </row>
    <row r="134" spans="1:42" x14ac:dyDescent="0.25">
      <c r="A134" s="1592"/>
      <c r="B134" s="1592"/>
      <c r="C134" s="1592"/>
      <c r="D134" s="1592"/>
      <c r="E134" s="1593"/>
      <c r="F134" s="1593"/>
      <c r="G134" s="1593"/>
      <c r="H134" s="1594"/>
      <c r="I134" s="1594"/>
      <c r="J134" s="1594"/>
      <c r="K134" s="1592"/>
      <c r="L134" s="1595"/>
      <c r="M134" s="1596"/>
      <c r="N134" s="1597"/>
      <c r="O134" s="1592"/>
      <c r="P134" s="1594"/>
      <c r="Q134" s="1598"/>
      <c r="R134" s="1599"/>
      <c r="S134" s="1391"/>
      <c r="T134" s="1391"/>
      <c r="U134" s="1391">
        <f t="shared" ref="U134:W134" si="55">+U133</f>
        <v>0</v>
      </c>
      <c r="V134" s="1391">
        <f t="shared" si="55"/>
        <v>0</v>
      </c>
      <c r="W134" s="1391">
        <f t="shared" si="55"/>
        <v>0</v>
      </c>
      <c r="X134" s="1600"/>
      <c r="Y134" s="1600"/>
      <c r="Z134" s="1600"/>
      <c r="AA134" s="1601"/>
      <c r="AB134" s="1600"/>
      <c r="AC134" s="1600">
        <f t="shared" ref="AC134:AH134" si="56">+AC133</f>
        <v>0</v>
      </c>
      <c r="AD134" s="1602">
        <f t="shared" si="56"/>
        <v>0</v>
      </c>
      <c r="AE134" s="1391">
        <f t="shared" si="56"/>
        <v>0</v>
      </c>
      <c r="AF134" s="1391">
        <f t="shared" si="56"/>
        <v>0</v>
      </c>
      <c r="AG134" s="1391">
        <f t="shared" si="56"/>
        <v>0</v>
      </c>
      <c r="AH134" s="1391">
        <f t="shared" si="56"/>
        <v>0</v>
      </c>
      <c r="AI134" s="1391">
        <f>+AI133</f>
        <v>0</v>
      </c>
      <c r="AJ134" s="1391">
        <f t="shared" ref="AJ134:AO134" si="57">+AJ133</f>
        <v>0</v>
      </c>
      <c r="AK134" s="1391">
        <f t="shared" si="57"/>
        <v>0</v>
      </c>
      <c r="AL134" s="1391">
        <f t="shared" si="57"/>
        <v>0</v>
      </c>
      <c r="AM134" s="1391">
        <f t="shared" si="57"/>
        <v>0</v>
      </c>
      <c r="AN134" s="1391">
        <f t="shared" si="57"/>
        <v>0</v>
      </c>
      <c r="AO134" s="1391">
        <f t="shared" si="57"/>
        <v>0</v>
      </c>
      <c r="AP134" s="1391">
        <f>+AP133</f>
        <v>0</v>
      </c>
    </row>
    <row r="135" spans="1:42" ht="77.25" x14ac:dyDescent="0.25">
      <c r="A135" s="1629" t="s">
        <v>69</v>
      </c>
      <c r="B135" s="1630" t="s">
        <v>298</v>
      </c>
      <c r="C135" s="1630" t="s">
        <v>299</v>
      </c>
      <c r="D135" s="1631" t="s">
        <v>72</v>
      </c>
      <c r="E135" s="1631" t="s">
        <v>73</v>
      </c>
      <c r="F135" s="1632"/>
      <c r="G135" s="1632"/>
      <c r="H135" s="1632"/>
      <c r="I135" s="1629"/>
      <c r="J135" s="1633" t="s">
        <v>798</v>
      </c>
      <c r="K135" s="1629">
        <v>93151510</v>
      </c>
      <c r="L135" s="1634" t="s">
        <v>667</v>
      </c>
      <c r="M135" s="1632" t="s">
        <v>57</v>
      </c>
      <c r="N135" s="1632" t="s">
        <v>768</v>
      </c>
      <c r="O135" s="1632"/>
      <c r="P135" s="1632" t="s">
        <v>75</v>
      </c>
      <c r="Q135" s="1635">
        <v>893013000</v>
      </c>
      <c r="R135" s="1635">
        <f>+Q135</f>
        <v>893013000</v>
      </c>
      <c r="S135" s="1636" t="s">
        <v>76</v>
      </c>
      <c r="T135" s="1343" t="s">
        <v>77</v>
      </c>
      <c r="U135" s="1343" t="s">
        <v>101</v>
      </c>
      <c r="V135" s="1344"/>
      <c r="W135" s="1344"/>
      <c r="X135" s="1344"/>
      <c r="Y135" s="1344"/>
      <c r="Z135" s="1344"/>
      <c r="AA135" s="1344"/>
      <c r="AB135" s="1344"/>
      <c r="AC135" s="1344"/>
      <c r="AD135" s="1344"/>
      <c r="AE135" s="1344"/>
      <c r="AF135" s="1344"/>
      <c r="AG135" s="1344"/>
      <c r="AH135" s="1344"/>
      <c r="AI135" s="1344"/>
      <c r="AJ135" s="1344"/>
      <c r="AK135" s="1344"/>
      <c r="AL135" s="1344"/>
      <c r="AM135" s="1344"/>
      <c r="AN135" s="1344"/>
      <c r="AO135" s="1344"/>
      <c r="AP135" s="1344"/>
    </row>
    <row r="136" spans="1:42" ht="63.75" x14ac:dyDescent="0.25">
      <c r="A136" s="1745" t="s">
        <v>69</v>
      </c>
      <c r="B136" s="1746" t="s">
        <v>298</v>
      </c>
      <c r="C136" s="1746" t="s">
        <v>299</v>
      </c>
      <c r="D136" s="1746" t="s">
        <v>72</v>
      </c>
      <c r="E136" s="1630" t="s">
        <v>73</v>
      </c>
      <c r="F136" s="1632"/>
      <c r="G136" s="1632"/>
      <c r="H136" s="1632"/>
      <c r="I136" s="1629"/>
      <c r="J136" s="1633"/>
      <c r="K136" s="1632"/>
      <c r="L136" s="1634" t="s">
        <v>630</v>
      </c>
      <c r="M136" s="1632"/>
      <c r="N136" s="1632"/>
      <c r="O136" s="1632"/>
      <c r="P136" s="1632" t="s">
        <v>75</v>
      </c>
      <c r="Q136" s="1635">
        <v>650000000</v>
      </c>
      <c r="R136" s="1635">
        <v>650000000</v>
      </c>
      <c r="S136" s="1636" t="s">
        <v>76</v>
      </c>
      <c r="T136" s="1343" t="s">
        <v>77</v>
      </c>
      <c r="U136" s="1343" t="s">
        <v>101</v>
      </c>
      <c r="V136" s="1747"/>
      <c r="W136" s="1747"/>
      <c r="X136" s="1509"/>
      <c r="Y136" s="1629"/>
      <c r="Z136" s="1747"/>
      <c r="AA136" s="1748"/>
      <c r="AB136" s="1632"/>
      <c r="AC136" s="1749" t="s">
        <v>248</v>
      </c>
      <c r="AD136" s="1749" t="s">
        <v>248</v>
      </c>
      <c r="AE136" s="1749" t="s">
        <v>248</v>
      </c>
      <c r="AF136" s="1749" t="s">
        <v>248</v>
      </c>
      <c r="AG136" s="1749" t="s">
        <v>248</v>
      </c>
      <c r="AH136" s="1749" t="s">
        <v>248</v>
      </c>
      <c r="AI136" s="1749" t="s">
        <v>248</v>
      </c>
      <c r="AJ136" s="1749" t="s">
        <v>248</v>
      </c>
      <c r="AK136" s="1749" t="s">
        <v>248</v>
      </c>
      <c r="AL136" s="1749" t="s">
        <v>248</v>
      </c>
      <c r="AM136" s="1749" t="s">
        <v>248</v>
      </c>
      <c r="AN136" s="1749" t="s">
        <v>248</v>
      </c>
      <c r="AO136" s="1103"/>
      <c r="AP136" s="1103"/>
    </row>
    <row r="137" spans="1:42" ht="63.75" x14ac:dyDescent="0.25">
      <c r="A137" s="1745" t="s">
        <v>69</v>
      </c>
      <c r="B137" s="1746" t="s">
        <v>298</v>
      </c>
      <c r="C137" s="1746" t="s">
        <v>299</v>
      </c>
      <c r="D137" s="1746" t="s">
        <v>72</v>
      </c>
      <c r="E137" s="1630" t="s">
        <v>73</v>
      </c>
      <c r="F137" s="1632"/>
      <c r="G137" s="1632"/>
      <c r="H137" s="1632"/>
      <c r="I137" s="1629"/>
      <c r="J137" s="1633"/>
      <c r="K137" s="1632"/>
      <c r="L137" s="1634" t="s">
        <v>401</v>
      </c>
      <c r="M137" s="1632" t="s">
        <v>105</v>
      </c>
      <c r="N137" s="1632"/>
      <c r="O137" s="1632" t="s">
        <v>74</v>
      </c>
      <c r="P137" s="1632" t="s">
        <v>75</v>
      </c>
      <c r="Q137" s="1635">
        <v>1200000000</v>
      </c>
      <c r="R137" s="1635">
        <v>1200000000</v>
      </c>
      <c r="S137" s="1636" t="s">
        <v>76</v>
      </c>
      <c r="T137" s="1343" t="s">
        <v>77</v>
      </c>
      <c r="U137" s="1343" t="s">
        <v>101</v>
      </c>
      <c r="V137" s="1747"/>
      <c r="W137" s="1747"/>
      <c r="X137" s="1509"/>
      <c r="Y137" s="1629"/>
      <c r="Z137" s="1747"/>
      <c r="AA137" s="1748"/>
      <c r="AB137" s="1632"/>
      <c r="AC137" s="1749">
        <v>400000000</v>
      </c>
      <c r="AD137" s="1749">
        <v>400000000</v>
      </c>
      <c r="AE137" s="1749">
        <v>400000000</v>
      </c>
      <c r="AF137" s="1749"/>
      <c r="AG137" s="1749"/>
      <c r="AH137" s="1749"/>
      <c r="AI137" s="1750"/>
      <c r="AJ137" s="1750"/>
      <c r="AK137" s="1750"/>
      <c r="AL137" s="1750"/>
      <c r="AM137" s="1750"/>
      <c r="AN137" s="1750"/>
      <c r="AO137" s="1103"/>
      <c r="AP137" s="1103"/>
    </row>
    <row r="138" spans="1:42" ht="63.75" x14ac:dyDescent="0.25">
      <c r="A138" s="1745" t="s">
        <v>69</v>
      </c>
      <c r="B138" s="1746" t="s">
        <v>298</v>
      </c>
      <c r="C138" s="1746" t="s">
        <v>299</v>
      </c>
      <c r="D138" s="1746" t="s">
        <v>72</v>
      </c>
      <c r="E138" s="1630" t="s">
        <v>73</v>
      </c>
      <c r="F138" s="1632"/>
      <c r="G138" s="1632"/>
      <c r="H138" s="1632"/>
      <c r="I138" s="1629"/>
      <c r="J138" s="1633"/>
      <c r="K138" s="1632"/>
      <c r="L138" s="1634" t="s">
        <v>627</v>
      </c>
      <c r="M138" s="1632" t="s">
        <v>58</v>
      </c>
      <c r="N138" s="1632"/>
      <c r="O138" s="1632" t="s">
        <v>74</v>
      </c>
      <c r="P138" s="1632" t="s">
        <v>75</v>
      </c>
      <c r="Q138" s="1635">
        <v>150000000</v>
      </c>
      <c r="R138" s="1635">
        <v>150000000</v>
      </c>
      <c r="S138" s="1636" t="s">
        <v>76</v>
      </c>
      <c r="T138" s="1343" t="s">
        <v>77</v>
      </c>
      <c r="U138" s="1343" t="s">
        <v>101</v>
      </c>
      <c r="V138" s="1747"/>
      <c r="W138" s="1747"/>
      <c r="X138" s="1509"/>
      <c r="Y138" s="1629"/>
      <c r="Z138" s="1747"/>
      <c r="AA138" s="1748"/>
      <c r="AB138" s="1632"/>
      <c r="AC138" s="1749" t="s">
        <v>248</v>
      </c>
      <c r="AD138" s="1751" t="s">
        <v>248</v>
      </c>
      <c r="AE138" s="1751" t="s">
        <v>248</v>
      </c>
      <c r="AF138" s="1749" t="s">
        <v>248</v>
      </c>
      <c r="AG138" s="1749" t="s">
        <v>248</v>
      </c>
      <c r="AH138" s="1749" t="s">
        <v>248</v>
      </c>
      <c r="AI138" s="1749" t="s">
        <v>248</v>
      </c>
      <c r="AJ138" s="1749" t="s">
        <v>248</v>
      </c>
      <c r="AK138" s="1749" t="s">
        <v>248</v>
      </c>
      <c r="AL138" s="1749" t="s">
        <v>248</v>
      </c>
      <c r="AM138" s="1749" t="s">
        <v>248</v>
      </c>
      <c r="AN138" s="1749" t="s">
        <v>248</v>
      </c>
      <c r="AO138" s="1103"/>
      <c r="AP138" s="1103"/>
    </row>
    <row r="139" spans="1:42" ht="63.75" x14ac:dyDescent="0.25">
      <c r="A139" s="1745" t="s">
        <v>69</v>
      </c>
      <c r="B139" s="1746" t="s">
        <v>298</v>
      </c>
      <c r="C139" s="1746" t="s">
        <v>299</v>
      </c>
      <c r="D139" s="1746" t="s">
        <v>72</v>
      </c>
      <c r="E139" s="1630" t="s">
        <v>73</v>
      </c>
      <c r="F139" s="1632"/>
      <c r="G139" s="1632"/>
      <c r="H139" s="1632"/>
      <c r="I139" s="1629"/>
      <c r="J139" s="1633"/>
      <c r="K139" s="1632"/>
      <c r="L139" s="1634" t="s">
        <v>668</v>
      </c>
      <c r="M139" s="1632" t="s">
        <v>58</v>
      </c>
      <c r="N139" s="1632"/>
      <c r="O139" s="1632" t="s">
        <v>74</v>
      </c>
      <c r="P139" s="1632" t="s">
        <v>75</v>
      </c>
      <c r="Q139" s="1635"/>
      <c r="R139" s="1635"/>
      <c r="S139" s="1636" t="s">
        <v>76</v>
      </c>
      <c r="T139" s="1343" t="s">
        <v>77</v>
      </c>
      <c r="U139" s="1343" t="s">
        <v>101</v>
      </c>
      <c r="V139" s="1629">
        <v>7000091355</v>
      </c>
      <c r="W139" s="1747">
        <v>8000093553</v>
      </c>
      <c r="X139" s="1509">
        <v>147031</v>
      </c>
      <c r="Y139" s="1629"/>
      <c r="Z139" s="1747" t="s">
        <v>640</v>
      </c>
      <c r="AA139" s="1748"/>
      <c r="AB139" s="1632"/>
      <c r="AC139" s="1749"/>
      <c r="AD139" s="1751">
        <v>147031</v>
      </c>
      <c r="AE139" s="1751"/>
      <c r="AF139" s="1749"/>
      <c r="AG139" s="1749"/>
      <c r="AH139" s="1749"/>
      <c r="AI139" s="1749"/>
      <c r="AJ139" s="1749"/>
      <c r="AK139" s="1749"/>
      <c r="AL139" s="1749"/>
      <c r="AM139" s="1749"/>
      <c r="AN139" s="1749"/>
      <c r="AO139" s="1103"/>
      <c r="AP139" s="1103"/>
    </row>
    <row r="140" spans="1:42" ht="63.75" x14ac:dyDescent="0.25">
      <c r="A140" s="1745" t="s">
        <v>69</v>
      </c>
      <c r="B140" s="1746" t="s">
        <v>298</v>
      </c>
      <c r="C140" s="1746" t="s">
        <v>299</v>
      </c>
      <c r="D140" s="1746" t="s">
        <v>72</v>
      </c>
      <c r="E140" s="1630" t="s">
        <v>73</v>
      </c>
      <c r="F140" s="1632"/>
      <c r="G140" s="1632"/>
      <c r="H140" s="1632"/>
      <c r="I140" s="1629"/>
      <c r="J140" s="1633"/>
      <c r="K140" s="1632"/>
      <c r="L140" s="1634" t="s">
        <v>669</v>
      </c>
      <c r="M140" s="1632"/>
      <c r="N140" s="1632"/>
      <c r="O140" s="1632" t="s">
        <v>74</v>
      </c>
      <c r="P140" s="1632" t="s">
        <v>75</v>
      </c>
      <c r="Q140" s="1635"/>
      <c r="R140" s="1635"/>
      <c r="S140" s="1636" t="s">
        <v>76</v>
      </c>
      <c r="T140" s="1343" t="s">
        <v>77</v>
      </c>
      <c r="U140" s="1343" t="s">
        <v>101</v>
      </c>
      <c r="V140" s="1629">
        <v>7000092598</v>
      </c>
      <c r="W140" s="1747">
        <v>8000094601</v>
      </c>
      <c r="X140" s="1509">
        <v>80021800</v>
      </c>
      <c r="Y140" s="1629"/>
      <c r="Z140" s="1747" t="s">
        <v>647</v>
      </c>
      <c r="AA140" s="1748"/>
      <c r="AB140" s="1632"/>
      <c r="AC140" s="1749"/>
      <c r="AD140" s="1751"/>
      <c r="AE140" s="1751"/>
      <c r="AF140" s="1749"/>
      <c r="AG140" s="1749"/>
      <c r="AH140" s="1749"/>
      <c r="AI140" s="1749"/>
      <c r="AJ140" s="1749"/>
      <c r="AK140" s="1749"/>
      <c r="AL140" s="1749"/>
      <c r="AM140" s="1749"/>
      <c r="AN140" s="1749"/>
      <c r="AO140" s="1103"/>
      <c r="AP140" s="1103"/>
    </row>
    <row r="141" spans="1:42" ht="63.75" x14ac:dyDescent="0.25">
      <c r="A141" s="1745" t="s">
        <v>69</v>
      </c>
      <c r="B141" s="1746" t="s">
        <v>298</v>
      </c>
      <c r="C141" s="1746" t="s">
        <v>299</v>
      </c>
      <c r="D141" s="1746" t="s">
        <v>72</v>
      </c>
      <c r="E141" s="1630" t="s">
        <v>73</v>
      </c>
      <c r="F141" s="1632"/>
      <c r="G141" s="1632"/>
      <c r="H141" s="1632"/>
      <c r="I141" s="1629"/>
      <c r="J141" s="1633"/>
      <c r="K141" s="1632"/>
      <c r="L141" s="1634" t="s">
        <v>670</v>
      </c>
      <c r="M141" s="1632"/>
      <c r="N141" s="1632"/>
      <c r="O141" s="1632" t="s">
        <v>74</v>
      </c>
      <c r="P141" s="1632" t="s">
        <v>75</v>
      </c>
      <c r="Q141" s="1635"/>
      <c r="R141" s="1635"/>
      <c r="S141" s="1636" t="s">
        <v>76</v>
      </c>
      <c r="T141" s="1343" t="s">
        <v>77</v>
      </c>
      <c r="U141" s="1343" t="s">
        <v>101</v>
      </c>
      <c r="V141" s="1629">
        <v>7000093493</v>
      </c>
      <c r="W141" s="1747">
        <v>8000094649</v>
      </c>
      <c r="X141" s="1509">
        <v>650000000</v>
      </c>
      <c r="Y141" s="1629"/>
      <c r="Z141" s="1747" t="s">
        <v>646</v>
      </c>
      <c r="AA141" s="1748"/>
      <c r="AB141" s="1632"/>
      <c r="AC141" s="1749"/>
      <c r="AD141" s="1751"/>
      <c r="AE141" s="1751"/>
      <c r="AF141" s="1749"/>
      <c r="AG141" s="1749"/>
      <c r="AH141" s="1749"/>
      <c r="AI141" s="1749"/>
      <c r="AJ141" s="1749"/>
      <c r="AK141" s="1749"/>
      <c r="AL141" s="1749"/>
      <c r="AM141" s="1749"/>
      <c r="AN141" s="1749"/>
      <c r="AO141" s="1103"/>
      <c r="AP141" s="1103"/>
    </row>
    <row r="142" spans="1:42" ht="63.75" x14ac:dyDescent="0.25">
      <c r="A142" s="1745" t="s">
        <v>69</v>
      </c>
      <c r="B142" s="1746" t="s">
        <v>298</v>
      </c>
      <c r="C142" s="1746" t="s">
        <v>299</v>
      </c>
      <c r="D142" s="1746" t="s">
        <v>72</v>
      </c>
      <c r="E142" s="1630" t="s">
        <v>73</v>
      </c>
      <c r="F142" s="1632"/>
      <c r="G142" s="1632"/>
      <c r="H142" s="1632"/>
      <c r="I142" s="1629"/>
      <c r="J142" s="1633"/>
      <c r="K142" s="1632"/>
      <c r="L142" s="1634" t="s">
        <v>671</v>
      </c>
      <c r="M142" s="1632"/>
      <c r="N142" s="1632"/>
      <c r="O142" s="1632" t="s">
        <v>74</v>
      </c>
      <c r="P142" s="1632" t="s">
        <v>75</v>
      </c>
      <c r="Q142" s="1635"/>
      <c r="R142" s="1635"/>
      <c r="S142" s="1636" t="s">
        <v>76</v>
      </c>
      <c r="T142" s="1343" t="s">
        <v>77</v>
      </c>
      <c r="U142" s="1343" t="s">
        <v>101</v>
      </c>
      <c r="V142" s="1629">
        <v>7000092598</v>
      </c>
      <c r="W142" s="1747">
        <v>8000096043</v>
      </c>
      <c r="X142" s="1509">
        <v>100000000</v>
      </c>
      <c r="Y142" s="1629"/>
      <c r="Z142" s="1747" t="s">
        <v>645</v>
      </c>
      <c r="AA142" s="1748"/>
      <c r="AB142" s="1632"/>
      <c r="AC142" s="1749"/>
      <c r="AD142" s="1751"/>
      <c r="AE142" s="1751"/>
      <c r="AF142" s="1749"/>
      <c r="AG142" s="1749"/>
      <c r="AH142" s="1749"/>
      <c r="AI142" s="1749"/>
      <c r="AJ142" s="1749"/>
      <c r="AK142" s="1749"/>
      <c r="AL142" s="1749"/>
      <c r="AM142" s="1749"/>
      <c r="AN142" s="1749"/>
      <c r="AO142" s="1103"/>
      <c r="AP142" s="1103"/>
    </row>
    <row r="143" spans="1:42" x14ac:dyDescent="0.25">
      <c r="A143" s="1561"/>
      <c r="B143" s="1562"/>
      <c r="C143" s="1561"/>
      <c r="D143" s="1562"/>
      <c r="E143" s="1562"/>
      <c r="F143" s="1562"/>
      <c r="G143" s="1562"/>
      <c r="H143" s="1563"/>
      <c r="I143" s="1563"/>
      <c r="J143" s="1563"/>
      <c r="K143" s="1561"/>
      <c r="L143" s="1564"/>
      <c r="M143" s="1565"/>
      <c r="N143" s="1566"/>
      <c r="O143" s="1567"/>
      <c r="P143" s="1568"/>
      <c r="Q143" s="1569"/>
      <c r="R143" s="1569"/>
      <c r="S143" s="1570" t="e">
        <f>2165280000+#REF!</f>
        <v>#REF!</v>
      </c>
      <c r="T143" s="1571" t="e">
        <f>SUM(#REF!)</f>
        <v>#REF!</v>
      </c>
      <c r="U143" s="1572"/>
      <c r="V143" s="1561"/>
      <c r="W143" s="1573"/>
      <c r="X143" s="1574"/>
      <c r="Y143" s="1574"/>
      <c r="Z143" s="1574"/>
      <c r="AA143" s="1574"/>
      <c r="AB143" s="1575"/>
      <c r="AC143" s="1575"/>
      <c r="AD143" s="1574"/>
      <c r="AE143" s="1576" t="e">
        <f>+SUM(#REF!)</f>
        <v>#REF!</v>
      </c>
      <c r="AF143" s="1390"/>
      <c r="AG143" s="1390"/>
      <c r="AH143" s="1390"/>
      <c r="AI143" s="1390"/>
      <c r="AJ143" s="1390"/>
      <c r="AK143" s="1390"/>
      <c r="AL143" s="1390"/>
      <c r="AM143" s="1390"/>
      <c r="AN143" s="1390"/>
      <c r="AO143" s="1390"/>
      <c r="AP143" s="1390"/>
    </row>
    <row r="144" spans="1:42" x14ac:dyDescent="0.25">
      <c r="A144" s="1579"/>
      <c r="B144" s="1579"/>
      <c r="C144" s="1579"/>
      <c r="D144" s="1579"/>
      <c r="E144" s="1580"/>
      <c r="F144" s="1580"/>
      <c r="G144" s="1580"/>
      <c r="H144" s="1581"/>
      <c r="I144" s="1581"/>
      <c r="J144" s="1581"/>
      <c r="K144" s="1579"/>
      <c r="L144" s="1582"/>
      <c r="M144" s="1583"/>
      <c r="N144" s="1584"/>
      <c r="O144" s="1579"/>
      <c r="P144" s="1581"/>
      <c r="Q144" s="1585"/>
      <c r="R144" s="1586"/>
      <c r="S144" s="1586"/>
      <c r="T144" s="1586" t="e">
        <f>+T143+#REF!</f>
        <v>#REF!</v>
      </c>
      <c r="U144" s="1585"/>
      <c r="V144" s="1585"/>
      <c r="W144" s="1587"/>
      <c r="X144" s="1588"/>
      <c r="Y144" s="1589"/>
      <c r="Z144" s="1589"/>
      <c r="AA144" s="1579"/>
      <c r="AB144" s="1589"/>
      <c r="AC144" s="1589"/>
      <c r="AD144" s="1590"/>
      <c r="AE144" s="1591"/>
      <c r="AF144" s="1425">
        <f t="shared" ref="AF144:AP144" si="58">SUM(AF142:AF143)</f>
        <v>0</v>
      </c>
      <c r="AG144" s="1425">
        <f t="shared" si="58"/>
        <v>0</v>
      </c>
      <c r="AH144" s="1425">
        <f t="shared" si="58"/>
        <v>0</v>
      </c>
      <c r="AI144" s="1425">
        <f t="shared" si="58"/>
        <v>0</v>
      </c>
      <c r="AJ144" s="1425">
        <f t="shared" si="58"/>
        <v>0</v>
      </c>
      <c r="AK144" s="1425">
        <f t="shared" si="58"/>
        <v>0</v>
      </c>
      <c r="AL144" s="1425">
        <f t="shared" si="58"/>
        <v>0</v>
      </c>
      <c r="AM144" s="1425">
        <f t="shared" si="58"/>
        <v>0</v>
      </c>
      <c r="AN144" s="1425">
        <f t="shared" si="58"/>
        <v>0</v>
      </c>
      <c r="AO144" s="1425">
        <f t="shared" si="58"/>
        <v>0</v>
      </c>
      <c r="AP144" s="1425">
        <f t="shared" si="58"/>
        <v>0</v>
      </c>
    </row>
    <row r="145" spans="1:42" x14ac:dyDescent="0.25">
      <c r="A145" s="1592"/>
      <c r="B145" s="1592"/>
      <c r="C145" s="1592"/>
      <c r="D145" s="1592"/>
      <c r="E145" s="1593"/>
      <c r="F145" s="1593"/>
      <c r="G145" s="1593"/>
      <c r="H145" s="1594"/>
      <c r="I145" s="1594"/>
      <c r="J145" s="1594"/>
      <c r="K145" s="1592"/>
      <c r="L145" s="1595"/>
      <c r="M145" s="1596"/>
      <c r="N145" s="1597"/>
      <c r="O145" s="1592"/>
      <c r="P145" s="1594"/>
      <c r="Q145" s="1598"/>
      <c r="R145" s="1599"/>
      <c r="S145" s="1391"/>
      <c r="T145" s="1391"/>
      <c r="U145" s="1391">
        <f t="shared" ref="U145:W145" si="59">+U144</f>
        <v>0</v>
      </c>
      <c r="V145" s="1391">
        <f t="shared" si="59"/>
        <v>0</v>
      </c>
      <c r="W145" s="1391">
        <f t="shared" si="59"/>
        <v>0</v>
      </c>
      <c r="X145" s="1600"/>
      <c r="Y145" s="1600"/>
      <c r="Z145" s="1600"/>
      <c r="AA145" s="1601"/>
      <c r="AB145" s="1600"/>
      <c r="AC145" s="1600">
        <f t="shared" ref="AC145:AH145" si="60">+AC144</f>
        <v>0</v>
      </c>
      <c r="AD145" s="1602">
        <f t="shared" si="60"/>
        <v>0</v>
      </c>
      <c r="AE145" s="1391">
        <f t="shared" si="60"/>
        <v>0</v>
      </c>
      <c r="AF145" s="1391">
        <f t="shared" si="60"/>
        <v>0</v>
      </c>
      <c r="AG145" s="1391">
        <f t="shared" si="60"/>
        <v>0</v>
      </c>
      <c r="AH145" s="1391">
        <f t="shared" si="60"/>
        <v>0</v>
      </c>
      <c r="AI145" s="1391">
        <f>+AI144</f>
        <v>0</v>
      </c>
      <c r="AJ145" s="1391">
        <f t="shared" ref="AJ145:AO145" si="61">+AJ144</f>
        <v>0</v>
      </c>
      <c r="AK145" s="1391">
        <f t="shared" si="61"/>
        <v>0</v>
      </c>
      <c r="AL145" s="1391">
        <f t="shared" si="61"/>
        <v>0</v>
      </c>
      <c r="AM145" s="1391">
        <f t="shared" si="61"/>
        <v>0</v>
      </c>
      <c r="AN145" s="1391">
        <f t="shared" si="61"/>
        <v>0</v>
      </c>
      <c r="AO145" s="1391">
        <f t="shared" si="61"/>
        <v>0</v>
      </c>
      <c r="AP145" s="1391">
        <f>+AP144</f>
        <v>0</v>
      </c>
    </row>
    <row r="146" spans="1:42" ht="114.75" x14ac:dyDescent="0.25">
      <c r="A146" s="1302" t="s">
        <v>69</v>
      </c>
      <c r="B146" s="1303" t="s">
        <v>195</v>
      </c>
      <c r="C146" s="1304" t="s">
        <v>196</v>
      </c>
      <c r="D146" s="1304" t="s">
        <v>72</v>
      </c>
      <c r="E146" s="1304" t="s">
        <v>73</v>
      </c>
      <c r="F146" s="1136"/>
      <c r="G146" s="1136"/>
      <c r="H146" s="1136"/>
      <c r="I146" s="1136"/>
      <c r="J146" s="1305" t="s">
        <v>197</v>
      </c>
      <c r="K146" s="1306" t="s">
        <v>198</v>
      </c>
      <c r="L146" s="1134" t="s">
        <v>199</v>
      </c>
      <c r="M146" s="1307" t="s">
        <v>57</v>
      </c>
      <c r="N146" s="1306" t="s">
        <v>106</v>
      </c>
      <c r="O146" s="1306" t="s">
        <v>111</v>
      </c>
      <c r="P146" s="1306" t="s">
        <v>75</v>
      </c>
      <c r="Q146" s="1308">
        <v>700000000</v>
      </c>
      <c r="R146" s="1308"/>
      <c r="S146" s="1306" t="s">
        <v>76</v>
      </c>
      <c r="T146" s="1306" t="s">
        <v>77</v>
      </c>
      <c r="U146" s="1306" t="s">
        <v>126</v>
      </c>
      <c r="V146" s="1141"/>
      <c r="W146" s="1309">
        <v>700000000</v>
      </c>
      <c r="X146" s="1141"/>
      <c r="Y146" s="1141"/>
      <c r="Z146" s="1309"/>
      <c r="AA146" s="1141"/>
      <c r="AB146" s="1141"/>
      <c r="AC146" s="1141"/>
      <c r="AD146" s="1141"/>
      <c r="AE146" s="1141"/>
      <c r="AF146" s="1141"/>
      <c r="AG146" s="1141"/>
      <c r="AH146" s="1396"/>
      <c r="AI146" s="1396"/>
      <c r="AJ146" s="1396"/>
      <c r="AK146" s="1396"/>
      <c r="AL146" s="1396"/>
      <c r="AM146" s="1396"/>
      <c r="AN146" s="1396"/>
      <c r="AO146" s="1605"/>
      <c r="AP146" s="1605"/>
    </row>
    <row r="147" spans="1:42" ht="114.75" x14ac:dyDescent="0.25">
      <c r="A147" s="1302" t="s">
        <v>69</v>
      </c>
      <c r="B147" s="1303" t="s">
        <v>195</v>
      </c>
      <c r="C147" s="1304" t="s">
        <v>196</v>
      </c>
      <c r="D147" s="1304" t="s">
        <v>72</v>
      </c>
      <c r="E147" s="1304" t="s">
        <v>73</v>
      </c>
      <c r="F147" s="1136"/>
      <c r="G147" s="1136"/>
      <c r="H147" s="1136"/>
      <c r="I147" s="1136"/>
      <c r="J147" s="1305" t="s">
        <v>197</v>
      </c>
      <c r="K147" s="1306" t="s">
        <v>198</v>
      </c>
      <c r="L147" s="1134" t="s">
        <v>773</v>
      </c>
      <c r="M147" s="1307" t="s">
        <v>57</v>
      </c>
      <c r="N147" s="1306" t="s">
        <v>106</v>
      </c>
      <c r="O147" s="1306" t="s">
        <v>111</v>
      </c>
      <c r="P147" s="1306" t="s">
        <v>75</v>
      </c>
      <c r="Q147" s="1308">
        <v>5000000</v>
      </c>
      <c r="R147" s="1308"/>
      <c r="S147" s="1306" t="s">
        <v>76</v>
      </c>
      <c r="T147" s="1306" t="s">
        <v>77</v>
      </c>
      <c r="U147" s="1306" t="s">
        <v>126</v>
      </c>
      <c r="V147" s="1309">
        <v>5000000</v>
      </c>
      <c r="W147" s="1309"/>
      <c r="X147" s="1141"/>
      <c r="Y147" s="1141"/>
      <c r="Z147" s="1309"/>
      <c r="AA147" s="1141"/>
      <c r="AB147" s="1141"/>
      <c r="AC147" s="1141"/>
      <c r="AD147" s="1141"/>
      <c r="AE147" s="1141"/>
      <c r="AF147" s="1141"/>
      <c r="AG147" s="1141"/>
      <c r="AH147" s="1396"/>
      <c r="AI147" s="1396"/>
      <c r="AJ147" s="1396"/>
      <c r="AK147" s="1396"/>
      <c r="AL147" s="1396"/>
      <c r="AM147" s="1396"/>
      <c r="AN147" s="1396"/>
      <c r="AO147" s="1605"/>
      <c r="AP147" s="1605"/>
    </row>
    <row r="148" spans="1:42" ht="60" x14ac:dyDescent="0.25">
      <c r="A148" s="1152" t="s">
        <v>69</v>
      </c>
      <c r="B148" s="1339" t="s">
        <v>760</v>
      </c>
      <c r="C148" s="1340" t="s">
        <v>196</v>
      </c>
      <c r="D148" s="1341" t="s">
        <v>72</v>
      </c>
      <c r="E148" s="1341" t="s">
        <v>73</v>
      </c>
      <c r="F148" s="1151"/>
      <c r="G148" s="1151"/>
      <c r="H148" s="1151"/>
      <c r="I148" s="1151"/>
      <c r="J148" s="1150" t="s">
        <v>781</v>
      </c>
      <c r="K148" s="1150">
        <v>43232804</v>
      </c>
      <c r="L148" s="1151" t="s">
        <v>761</v>
      </c>
      <c r="M148" s="1151" t="s">
        <v>59</v>
      </c>
      <c r="N148" s="1151" t="s">
        <v>106</v>
      </c>
      <c r="O148" s="1151" t="s">
        <v>762</v>
      </c>
      <c r="P148" s="1151" t="s">
        <v>75</v>
      </c>
      <c r="Q148" s="1342">
        <v>120000000</v>
      </c>
      <c r="R148" s="1151"/>
      <c r="S148" s="1151"/>
      <c r="T148" s="1151"/>
      <c r="U148" s="1151"/>
      <c r="V148" s="1151"/>
      <c r="W148" s="1151"/>
      <c r="X148" s="1151"/>
      <c r="Y148" s="1151"/>
      <c r="Z148" s="1151"/>
      <c r="AA148" s="1151"/>
      <c r="AB148" s="1151"/>
      <c r="AC148" s="1151"/>
      <c r="AD148" s="1151"/>
      <c r="AE148" s="1151"/>
      <c r="AF148" s="1151"/>
      <c r="AG148" s="1151"/>
      <c r="AH148" s="1151"/>
      <c r="AI148" s="1151"/>
      <c r="AJ148" s="1151"/>
      <c r="AK148" s="1151"/>
      <c r="AL148" s="1151"/>
      <c r="AM148" s="1151"/>
      <c r="AN148" s="1151"/>
      <c r="AO148" s="1151"/>
      <c r="AP148" s="1151"/>
    </row>
    <row r="149" spans="1:42" x14ac:dyDescent="0.25">
      <c r="A149" s="1561"/>
      <c r="B149" s="1562"/>
      <c r="C149" s="1561"/>
      <c r="D149" s="1562"/>
      <c r="E149" s="1562"/>
      <c r="F149" s="1562"/>
      <c r="G149" s="1562"/>
      <c r="H149" s="1563"/>
      <c r="I149" s="1563"/>
      <c r="J149" s="1563"/>
      <c r="K149" s="1561"/>
      <c r="L149" s="1564"/>
      <c r="M149" s="1565"/>
      <c r="N149" s="1566"/>
      <c r="O149" s="1567"/>
      <c r="P149" s="1568"/>
      <c r="Q149" s="1569"/>
      <c r="R149" s="1569"/>
      <c r="S149" s="1570" t="e">
        <f>2165280000+#REF!</f>
        <v>#REF!</v>
      </c>
      <c r="T149" s="1571" t="e">
        <f>SUM(#REF!)</f>
        <v>#REF!</v>
      </c>
      <c r="U149" s="1572"/>
      <c r="V149" s="1561"/>
      <c r="W149" s="1573"/>
      <c r="X149" s="1574"/>
      <c r="Y149" s="1574"/>
      <c r="Z149" s="1574"/>
      <c r="AA149" s="1574"/>
      <c r="AB149" s="1575"/>
      <c r="AC149" s="1575"/>
      <c r="AD149" s="1574"/>
      <c r="AE149" s="1576" t="e">
        <f>+SUM(#REF!)</f>
        <v>#REF!</v>
      </c>
      <c r="AF149" s="1390"/>
      <c r="AG149" s="1390"/>
      <c r="AH149" s="1390"/>
      <c r="AI149" s="1390"/>
      <c r="AJ149" s="1390"/>
      <c r="AK149" s="1390"/>
      <c r="AL149" s="1390"/>
      <c r="AM149" s="1390"/>
      <c r="AN149" s="1390"/>
      <c r="AO149" s="1390"/>
      <c r="AP149" s="1390"/>
    </row>
    <row r="150" spans="1:42" x14ac:dyDescent="0.25">
      <c r="A150" s="1579"/>
      <c r="B150" s="1579"/>
      <c r="C150" s="1579"/>
      <c r="D150" s="1579"/>
      <c r="E150" s="1580"/>
      <c r="F150" s="1580"/>
      <c r="G150" s="1580"/>
      <c r="H150" s="1581"/>
      <c r="I150" s="1581"/>
      <c r="J150" s="1581"/>
      <c r="K150" s="1579"/>
      <c r="L150" s="1582"/>
      <c r="M150" s="1583"/>
      <c r="N150" s="1584"/>
      <c r="O150" s="1579"/>
      <c r="P150" s="1581"/>
      <c r="Q150" s="1585"/>
      <c r="R150" s="1586"/>
      <c r="S150" s="1586"/>
      <c r="T150" s="1586" t="e">
        <f>+T149+#REF!</f>
        <v>#REF!</v>
      </c>
      <c r="U150" s="1585"/>
      <c r="V150" s="1585"/>
      <c r="W150" s="1587"/>
      <c r="X150" s="1588"/>
      <c r="Y150" s="1589"/>
      <c r="Z150" s="1589"/>
      <c r="AA150" s="1579"/>
      <c r="AB150" s="1589"/>
      <c r="AC150" s="1589"/>
      <c r="AD150" s="1590"/>
      <c r="AE150" s="1591"/>
      <c r="AF150" s="1425">
        <f t="shared" ref="AF150:AP150" si="62">SUM(AF148:AF149)</f>
        <v>0</v>
      </c>
      <c r="AG150" s="1425">
        <f t="shared" si="62"/>
        <v>0</v>
      </c>
      <c r="AH150" s="1425">
        <f t="shared" si="62"/>
        <v>0</v>
      </c>
      <c r="AI150" s="1425">
        <f t="shared" si="62"/>
        <v>0</v>
      </c>
      <c r="AJ150" s="1425">
        <f t="shared" si="62"/>
        <v>0</v>
      </c>
      <c r="AK150" s="1425">
        <f t="shared" si="62"/>
        <v>0</v>
      </c>
      <c r="AL150" s="1425">
        <f t="shared" si="62"/>
        <v>0</v>
      </c>
      <c r="AM150" s="1425">
        <f t="shared" si="62"/>
        <v>0</v>
      </c>
      <c r="AN150" s="1425">
        <f t="shared" si="62"/>
        <v>0</v>
      </c>
      <c r="AO150" s="1425">
        <f t="shared" si="62"/>
        <v>0</v>
      </c>
      <c r="AP150" s="1425">
        <f t="shared" si="62"/>
        <v>0</v>
      </c>
    </row>
    <row r="151" spans="1:42" x14ac:dyDescent="0.25">
      <c r="A151" s="1592"/>
      <c r="B151" s="1592"/>
      <c r="C151" s="1592"/>
      <c r="D151" s="1592"/>
      <c r="E151" s="1593"/>
      <c r="F151" s="1593"/>
      <c r="G151" s="1593"/>
      <c r="H151" s="1594"/>
      <c r="I151" s="1594"/>
      <c r="J151" s="1594"/>
      <c r="K151" s="1592"/>
      <c r="L151" s="1595"/>
      <c r="M151" s="1596"/>
      <c r="N151" s="1597"/>
      <c r="O151" s="1592"/>
      <c r="P151" s="1594"/>
      <c r="Q151" s="1598"/>
      <c r="R151" s="1599"/>
      <c r="S151" s="1391"/>
      <c r="T151" s="1391"/>
      <c r="U151" s="1391">
        <f t="shared" ref="U151:W151" si="63">+U150</f>
        <v>0</v>
      </c>
      <c r="V151" s="1391">
        <f t="shared" si="63"/>
        <v>0</v>
      </c>
      <c r="W151" s="1391">
        <f t="shared" si="63"/>
        <v>0</v>
      </c>
      <c r="X151" s="1600"/>
      <c r="Y151" s="1600"/>
      <c r="Z151" s="1600"/>
      <c r="AA151" s="1601"/>
      <c r="AB151" s="1600"/>
      <c r="AC151" s="1600">
        <f t="shared" ref="AC151:AH151" si="64">+AC150</f>
        <v>0</v>
      </c>
      <c r="AD151" s="1602">
        <f t="shared" si="64"/>
        <v>0</v>
      </c>
      <c r="AE151" s="1391">
        <f t="shared" si="64"/>
        <v>0</v>
      </c>
      <c r="AF151" s="1391">
        <f t="shared" si="64"/>
        <v>0</v>
      </c>
      <c r="AG151" s="1391">
        <f t="shared" si="64"/>
        <v>0</v>
      </c>
      <c r="AH151" s="1391">
        <f t="shared" si="64"/>
        <v>0</v>
      </c>
      <c r="AI151" s="1391">
        <f>+AI150</f>
        <v>0</v>
      </c>
      <c r="AJ151" s="1391">
        <f t="shared" ref="AJ151:AO151" si="65">+AJ150</f>
        <v>0</v>
      </c>
      <c r="AK151" s="1391">
        <f t="shared" si="65"/>
        <v>0</v>
      </c>
      <c r="AL151" s="1391">
        <f t="shared" si="65"/>
        <v>0</v>
      </c>
      <c r="AM151" s="1391">
        <f t="shared" si="65"/>
        <v>0</v>
      </c>
      <c r="AN151" s="1391">
        <f t="shared" si="65"/>
        <v>0</v>
      </c>
      <c r="AO151" s="1391">
        <f t="shared" si="65"/>
        <v>0</v>
      </c>
      <c r="AP151" s="1391">
        <f>+AP150</f>
        <v>0</v>
      </c>
    </row>
    <row r="152" spans="1:42" ht="127.5" x14ac:dyDescent="0.25">
      <c r="A152" s="1752" t="s">
        <v>69</v>
      </c>
      <c r="B152" s="1753" t="s">
        <v>304</v>
      </c>
      <c r="C152" s="1753" t="s">
        <v>299</v>
      </c>
      <c r="D152" s="1753" t="s">
        <v>72</v>
      </c>
      <c r="E152" s="1754" t="s">
        <v>73</v>
      </c>
      <c r="F152" s="1755"/>
      <c r="G152" s="1755"/>
      <c r="H152" s="1755"/>
      <c r="I152" s="1756"/>
      <c r="J152" s="1512" t="s">
        <v>305</v>
      </c>
      <c r="K152" s="1512" t="s">
        <v>306</v>
      </c>
      <c r="L152" s="1512" t="s">
        <v>307</v>
      </c>
      <c r="M152" s="1513" t="s">
        <v>96</v>
      </c>
      <c r="N152" s="1512" t="s">
        <v>308</v>
      </c>
      <c r="O152" s="1512" t="s">
        <v>309</v>
      </c>
      <c r="P152" s="1512" t="s">
        <v>75</v>
      </c>
      <c r="Q152" s="1514">
        <v>551050000</v>
      </c>
      <c r="R152" s="1514">
        <v>551050000</v>
      </c>
      <c r="S152" s="1757" t="s">
        <v>76</v>
      </c>
      <c r="T152" s="1512" t="s">
        <v>77</v>
      </c>
      <c r="U152" s="1512" t="s">
        <v>126</v>
      </c>
      <c r="V152" s="1515"/>
      <c r="W152" s="1758"/>
      <c r="X152" s="1510"/>
      <c r="Y152" s="1759"/>
      <c r="Z152" s="1516"/>
      <c r="AA152" s="1516"/>
      <c r="AB152" s="1517"/>
      <c r="AC152" s="1760"/>
      <c r="AD152" s="1518"/>
      <c r="AE152" s="1518"/>
      <c r="AF152" s="1518"/>
      <c r="AG152" s="1518"/>
      <c r="AH152" s="1518"/>
      <c r="AI152" s="1518"/>
      <c r="AJ152" s="1519">
        <v>535000000</v>
      </c>
      <c r="AK152" s="1518"/>
      <c r="AL152" s="1520">
        <v>0</v>
      </c>
      <c r="AM152" s="1518"/>
      <c r="AN152" s="1511"/>
      <c r="AO152" s="1103"/>
      <c r="AP152" s="1103"/>
    </row>
    <row r="153" spans="1:42" ht="127.5" x14ac:dyDescent="0.25">
      <c r="A153" s="1752" t="s">
        <v>69</v>
      </c>
      <c r="B153" s="1753" t="s">
        <v>304</v>
      </c>
      <c r="C153" s="1753" t="s">
        <v>299</v>
      </c>
      <c r="D153" s="1753" t="s">
        <v>72</v>
      </c>
      <c r="E153" s="1754" t="s">
        <v>73</v>
      </c>
      <c r="F153" s="1755"/>
      <c r="G153" s="1755"/>
      <c r="H153" s="1755"/>
      <c r="I153" s="1756"/>
      <c r="J153" s="1512" t="s">
        <v>305</v>
      </c>
      <c r="K153" s="1512" t="s">
        <v>306</v>
      </c>
      <c r="L153" s="1512" t="s">
        <v>754</v>
      </c>
      <c r="M153" s="1513" t="s">
        <v>66</v>
      </c>
      <c r="N153" s="1512" t="s">
        <v>106</v>
      </c>
      <c r="O153" s="1512" t="s">
        <v>173</v>
      </c>
      <c r="P153" s="1512" t="s">
        <v>75</v>
      </c>
      <c r="Q153" s="1514">
        <v>20000000</v>
      </c>
      <c r="R153" s="1514">
        <v>20000000</v>
      </c>
      <c r="S153" s="1757" t="s">
        <v>76</v>
      </c>
      <c r="T153" s="1512" t="s">
        <v>77</v>
      </c>
      <c r="U153" s="1512" t="s">
        <v>126</v>
      </c>
      <c r="V153" s="1515"/>
      <c r="W153" s="1758"/>
      <c r="X153" s="1510"/>
      <c r="Y153" s="1759"/>
      <c r="Z153" s="1516"/>
      <c r="AA153" s="1516"/>
      <c r="AB153" s="1517"/>
      <c r="AC153" s="1760"/>
      <c r="AD153" s="1518"/>
      <c r="AE153" s="1518"/>
      <c r="AF153" s="1518"/>
      <c r="AG153" s="1518"/>
      <c r="AH153" s="1518"/>
      <c r="AI153" s="1518"/>
      <c r="AJ153" s="1519"/>
      <c r="AK153" s="1518"/>
      <c r="AL153" s="1520"/>
      <c r="AM153" s="1518">
        <v>20000000</v>
      </c>
      <c r="AN153" s="1511"/>
      <c r="AO153" s="1103"/>
      <c r="AP153" s="1103"/>
    </row>
    <row r="154" spans="1:42" ht="135" x14ac:dyDescent="0.25">
      <c r="A154" s="1752" t="s">
        <v>69</v>
      </c>
      <c r="B154" s="1753" t="s">
        <v>304</v>
      </c>
      <c r="C154" s="1753" t="s">
        <v>299</v>
      </c>
      <c r="D154" s="1753" t="s">
        <v>72</v>
      </c>
      <c r="E154" s="1754" t="s">
        <v>73</v>
      </c>
      <c r="F154" s="1755"/>
      <c r="G154" s="1755"/>
      <c r="H154" s="1755"/>
      <c r="I154" s="1756"/>
      <c r="J154" s="1756"/>
      <c r="K154" s="1756"/>
      <c r="L154" s="1761" t="s">
        <v>639</v>
      </c>
      <c r="M154" s="1762" t="s">
        <v>60</v>
      </c>
      <c r="N154" s="1763" t="s">
        <v>106</v>
      </c>
      <c r="O154" s="1763" t="s">
        <v>74</v>
      </c>
      <c r="P154" s="1512" t="s">
        <v>87</v>
      </c>
      <c r="Q154" s="1764">
        <v>551050000</v>
      </c>
      <c r="R154" s="1764">
        <v>551050000</v>
      </c>
      <c r="S154" s="1765" t="s">
        <v>76</v>
      </c>
      <c r="T154" s="1766" t="s">
        <v>77</v>
      </c>
      <c r="U154" s="1766" t="s">
        <v>318</v>
      </c>
      <c r="V154" s="1515"/>
      <c r="W154" s="1758"/>
      <c r="X154" s="1521"/>
      <c r="Y154" s="1759"/>
      <c r="Z154" s="1516"/>
      <c r="AA154" s="1516"/>
      <c r="AB154" s="1517"/>
      <c r="AC154" s="1760"/>
      <c r="AD154" s="1518"/>
      <c r="AE154" s="1518"/>
      <c r="AF154" s="1518"/>
      <c r="AG154" s="1518">
        <v>551050000</v>
      </c>
      <c r="AH154" s="1518"/>
      <c r="AI154" s="1518"/>
      <c r="AJ154" s="1519"/>
      <c r="AK154" s="1518"/>
      <c r="AL154" s="1520"/>
      <c r="AM154" s="1518"/>
      <c r="AN154" s="1511"/>
      <c r="AO154" s="1103"/>
      <c r="AP154" s="1103"/>
    </row>
    <row r="155" spans="1:42" x14ac:dyDescent="0.25">
      <c r="A155" s="1561"/>
      <c r="B155" s="1562"/>
      <c r="C155" s="1561"/>
      <c r="D155" s="1562"/>
      <c r="E155" s="1562"/>
      <c r="F155" s="1562"/>
      <c r="G155" s="1562"/>
      <c r="H155" s="1563"/>
      <c r="I155" s="1563"/>
      <c r="J155" s="1563"/>
      <c r="K155" s="1561"/>
      <c r="L155" s="1564"/>
      <c r="M155" s="1565"/>
      <c r="N155" s="1566"/>
      <c r="O155" s="1567"/>
      <c r="P155" s="1568"/>
      <c r="Q155" s="1569"/>
      <c r="R155" s="1569"/>
      <c r="S155" s="1570" t="e">
        <f>2165280000+#REF!</f>
        <v>#REF!</v>
      </c>
      <c r="T155" s="1571" t="e">
        <f>SUM(#REF!)</f>
        <v>#REF!</v>
      </c>
      <c r="U155" s="1572"/>
      <c r="V155" s="1561"/>
      <c r="W155" s="1573"/>
      <c r="X155" s="1574"/>
      <c r="Y155" s="1574"/>
      <c r="Z155" s="1574"/>
      <c r="AA155" s="1574"/>
      <c r="AB155" s="1575"/>
      <c r="AC155" s="1575"/>
      <c r="AD155" s="1574"/>
      <c r="AE155" s="1576" t="e">
        <f>+SUM(#REF!)</f>
        <v>#REF!</v>
      </c>
      <c r="AF155" s="1390"/>
      <c r="AG155" s="1390"/>
      <c r="AH155" s="1390"/>
      <c r="AI155" s="1390"/>
      <c r="AJ155" s="1390"/>
      <c r="AK155" s="1390"/>
      <c r="AL155" s="1390"/>
      <c r="AM155" s="1390"/>
      <c r="AN155" s="1390"/>
      <c r="AO155" s="1390"/>
      <c r="AP155" s="1390"/>
    </row>
    <row r="156" spans="1:42" x14ac:dyDescent="0.25">
      <c r="A156" s="1579"/>
      <c r="B156" s="1579"/>
      <c r="C156" s="1579"/>
      <c r="D156" s="1579"/>
      <c r="E156" s="1580"/>
      <c r="F156" s="1580"/>
      <c r="G156" s="1580"/>
      <c r="H156" s="1581"/>
      <c r="I156" s="1581"/>
      <c r="J156" s="1581"/>
      <c r="K156" s="1579"/>
      <c r="L156" s="1582"/>
      <c r="M156" s="1583"/>
      <c r="N156" s="1584"/>
      <c r="O156" s="1579"/>
      <c r="P156" s="1581"/>
      <c r="Q156" s="1585"/>
      <c r="R156" s="1586"/>
      <c r="S156" s="1586"/>
      <c r="T156" s="1586" t="e">
        <f>+T155+#REF!</f>
        <v>#REF!</v>
      </c>
      <c r="U156" s="1585"/>
      <c r="V156" s="1585"/>
      <c r="W156" s="1587"/>
      <c r="X156" s="1588"/>
      <c r="Y156" s="1589"/>
      <c r="Z156" s="1589"/>
      <c r="AA156" s="1579"/>
      <c r="AB156" s="1589"/>
      <c r="AC156" s="1589"/>
      <c r="AD156" s="1590"/>
      <c r="AE156" s="1591"/>
      <c r="AF156" s="1425">
        <f t="shared" ref="AF156:AP156" si="66">SUM(AF154:AF155)</f>
        <v>0</v>
      </c>
      <c r="AG156" s="1425">
        <f t="shared" si="66"/>
        <v>551050000</v>
      </c>
      <c r="AH156" s="1425">
        <f t="shared" si="66"/>
        <v>0</v>
      </c>
      <c r="AI156" s="1425">
        <f t="shared" si="66"/>
        <v>0</v>
      </c>
      <c r="AJ156" s="1425">
        <f t="shared" si="66"/>
        <v>0</v>
      </c>
      <c r="AK156" s="1425">
        <f t="shared" si="66"/>
        <v>0</v>
      </c>
      <c r="AL156" s="1425">
        <f t="shared" si="66"/>
        <v>0</v>
      </c>
      <c r="AM156" s="1425">
        <f t="shared" si="66"/>
        <v>0</v>
      </c>
      <c r="AN156" s="1425">
        <f t="shared" si="66"/>
        <v>0</v>
      </c>
      <c r="AO156" s="1425">
        <f t="shared" si="66"/>
        <v>0</v>
      </c>
      <c r="AP156" s="1425">
        <f t="shared" si="66"/>
        <v>0</v>
      </c>
    </row>
    <row r="157" spans="1:42" x14ac:dyDescent="0.25">
      <c r="A157" s="1592"/>
      <c r="B157" s="1592"/>
      <c r="C157" s="1592"/>
      <c r="D157" s="1592"/>
      <c r="E157" s="1593"/>
      <c r="F157" s="1593"/>
      <c r="G157" s="1593"/>
      <c r="H157" s="1594"/>
      <c r="I157" s="1594"/>
      <c r="J157" s="1594"/>
      <c r="K157" s="1592"/>
      <c r="L157" s="1595"/>
      <c r="M157" s="1596"/>
      <c r="N157" s="1597"/>
      <c r="O157" s="1592"/>
      <c r="P157" s="1594"/>
      <c r="Q157" s="1598"/>
      <c r="R157" s="1599"/>
      <c r="S157" s="1391"/>
      <c r="T157" s="1391"/>
      <c r="U157" s="1391">
        <f t="shared" ref="U157:W157" si="67">+U156</f>
        <v>0</v>
      </c>
      <c r="V157" s="1391">
        <f t="shared" si="67"/>
        <v>0</v>
      </c>
      <c r="W157" s="1391">
        <f t="shared" si="67"/>
        <v>0</v>
      </c>
      <c r="X157" s="1600"/>
      <c r="Y157" s="1600"/>
      <c r="Z157" s="1600"/>
      <c r="AA157" s="1601"/>
      <c r="AB157" s="1600"/>
      <c r="AC157" s="1600">
        <f t="shared" ref="AC157:AH157" si="68">+AC156</f>
        <v>0</v>
      </c>
      <c r="AD157" s="1602">
        <f t="shared" si="68"/>
        <v>0</v>
      </c>
      <c r="AE157" s="1391">
        <f t="shared" si="68"/>
        <v>0</v>
      </c>
      <c r="AF157" s="1391">
        <f t="shared" si="68"/>
        <v>0</v>
      </c>
      <c r="AG157" s="1391">
        <f t="shared" si="68"/>
        <v>551050000</v>
      </c>
      <c r="AH157" s="1391">
        <f t="shared" si="68"/>
        <v>0</v>
      </c>
      <c r="AI157" s="1391">
        <f>+AI156</f>
        <v>0</v>
      </c>
      <c r="AJ157" s="1391">
        <f t="shared" ref="AJ157:AO157" si="69">+AJ156</f>
        <v>0</v>
      </c>
      <c r="AK157" s="1391">
        <f t="shared" si="69"/>
        <v>0</v>
      </c>
      <c r="AL157" s="1391">
        <f t="shared" si="69"/>
        <v>0</v>
      </c>
      <c r="AM157" s="1391">
        <f t="shared" si="69"/>
        <v>0</v>
      </c>
      <c r="AN157" s="1391">
        <f t="shared" si="69"/>
        <v>0</v>
      </c>
      <c r="AO157" s="1391">
        <f t="shared" si="69"/>
        <v>0</v>
      </c>
      <c r="AP157" s="1391">
        <f>+AP156</f>
        <v>0</v>
      </c>
    </row>
    <row r="158" spans="1:42" ht="216.75" x14ac:dyDescent="0.25">
      <c r="A158" s="1522" t="s">
        <v>69</v>
      </c>
      <c r="B158" s="1523" t="s">
        <v>381</v>
      </c>
      <c r="C158" s="1524" t="s">
        <v>364</v>
      </c>
      <c r="D158" s="1524">
        <v>29705102</v>
      </c>
      <c r="E158" s="1524" t="s">
        <v>346</v>
      </c>
      <c r="F158" s="1524">
        <v>559</v>
      </c>
      <c r="G158" s="1524" t="s">
        <v>312</v>
      </c>
      <c r="H158" s="1524">
        <v>29705102</v>
      </c>
      <c r="I158" s="1524" t="s">
        <v>365</v>
      </c>
      <c r="J158" s="1524" t="s">
        <v>382</v>
      </c>
      <c r="K158" s="1524" t="s">
        <v>383</v>
      </c>
      <c r="L158" s="1524" t="s">
        <v>384</v>
      </c>
      <c r="M158" s="1525" t="s">
        <v>57</v>
      </c>
      <c r="N158" s="1526"/>
      <c r="O158" s="1526" t="s">
        <v>74</v>
      </c>
      <c r="P158" s="1522" t="s">
        <v>87</v>
      </c>
      <c r="Q158" s="1527">
        <v>4000000000</v>
      </c>
      <c r="R158" s="1527">
        <v>1000000</v>
      </c>
      <c r="S158" s="1526" t="s">
        <v>76</v>
      </c>
      <c r="T158" s="1526" t="s">
        <v>77</v>
      </c>
      <c r="U158" s="1526" t="s">
        <v>264</v>
      </c>
      <c r="V158" s="1529"/>
      <c r="W158" s="1530">
        <v>1000000000</v>
      </c>
      <c r="X158" s="1530">
        <v>2000000000</v>
      </c>
      <c r="Y158" s="1530">
        <v>2000000000</v>
      </c>
      <c r="Z158" s="1529"/>
      <c r="AA158" s="1529"/>
      <c r="AB158" s="1529"/>
      <c r="AC158" s="1529"/>
      <c r="AD158" s="1529"/>
      <c r="AE158" s="1529"/>
      <c r="AF158" s="1529"/>
      <c r="AG158" s="1529"/>
      <c r="AH158" s="1767"/>
      <c r="AI158" s="1767"/>
      <c r="AJ158" s="1767"/>
      <c r="AK158" s="1767"/>
      <c r="AL158" s="1767"/>
      <c r="AM158" s="1767"/>
      <c r="AN158" s="1767"/>
      <c r="AO158" s="1767"/>
      <c r="AP158" s="1767"/>
    </row>
    <row r="159" spans="1:42" x14ac:dyDescent="0.25">
      <c r="A159" s="1579"/>
      <c r="B159" s="1579"/>
      <c r="C159" s="1579"/>
      <c r="D159" s="1579"/>
      <c r="E159" s="1580"/>
      <c r="F159" s="1580"/>
      <c r="G159" s="1580"/>
      <c r="H159" s="1581"/>
      <c r="I159" s="1581"/>
      <c r="J159" s="1581"/>
      <c r="K159" s="1579"/>
      <c r="L159" s="1582"/>
      <c r="M159" s="1583"/>
      <c r="N159" s="1584"/>
      <c r="O159" s="1579"/>
      <c r="P159" s="1581"/>
      <c r="Q159" s="1585"/>
      <c r="R159" s="1586"/>
      <c r="S159" s="1586"/>
      <c r="T159" s="1586" t="e">
        <f>+T158+#REF!</f>
        <v>#VALUE!</v>
      </c>
      <c r="U159" s="1585"/>
      <c r="V159" s="1585"/>
      <c r="W159" s="1587"/>
      <c r="X159" s="1588"/>
      <c r="Y159" s="1589"/>
      <c r="Z159" s="1589"/>
      <c r="AA159" s="1579"/>
      <c r="AB159" s="1589"/>
      <c r="AC159" s="1589"/>
      <c r="AD159" s="1590"/>
      <c r="AE159" s="1591"/>
      <c r="AF159" s="1425">
        <f t="shared" ref="AF159:AP161" si="70">SUM(AF157:AF158)</f>
        <v>0</v>
      </c>
      <c r="AG159" s="1425">
        <f t="shared" si="70"/>
        <v>551050000</v>
      </c>
      <c r="AH159" s="1425">
        <f t="shared" si="70"/>
        <v>0</v>
      </c>
      <c r="AI159" s="1425">
        <f t="shared" si="70"/>
        <v>0</v>
      </c>
      <c r="AJ159" s="1425">
        <f t="shared" si="70"/>
        <v>0</v>
      </c>
      <c r="AK159" s="1425">
        <f t="shared" si="70"/>
        <v>0</v>
      </c>
      <c r="AL159" s="1425">
        <f t="shared" si="70"/>
        <v>0</v>
      </c>
      <c r="AM159" s="1425">
        <f t="shared" si="70"/>
        <v>0</v>
      </c>
      <c r="AN159" s="1425">
        <f t="shared" si="70"/>
        <v>0</v>
      </c>
      <c r="AO159" s="1425">
        <f t="shared" si="70"/>
        <v>0</v>
      </c>
      <c r="AP159" s="1425">
        <f t="shared" si="70"/>
        <v>0</v>
      </c>
    </row>
    <row r="160" spans="1:42" ht="140.25" x14ac:dyDescent="0.25">
      <c r="A160" s="1532" t="s">
        <v>69</v>
      </c>
      <c r="B160" s="1533" t="s">
        <v>373</v>
      </c>
      <c r="C160" s="1534" t="s">
        <v>311</v>
      </c>
      <c r="D160" s="1534">
        <v>29704701</v>
      </c>
      <c r="E160" s="1534" t="s">
        <v>73</v>
      </c>
      <c r="F160" s="1534">
        <v>574</v>
      </c>
      <c r="G160" s="1534" t="s">
        <v>312</v>
      </c>
      <c r="H160" s="1534">
        <v>29704701</v>
      </c>
      <c r="I160" s="1534" t="s">
        <v>374</v>
      </c>
      <c r="J160" s="1535" t="s">
        <v>80</v>
      </c>
      <c r="K160" s="1536">
        <v>80161500</v>
      </c>
      <c r="L160" s="1534" t="s">
        <v>375</v>
      </c>
      <c r="M160" s="1537" t="s">
        <v>57</v>
      </c>
      <c r="N160" s="1538"/>
      <c r="O160" s="1538"/>
      <c r="P160" s="1539" t="s">
        <v>87</v>
      </c>
      <c r="Q160" s="1540">
        <v>175000000</v>
      </c>
      <c r="R160" s="1540">
        <v>175000000</v>
      </c>
      <c r="S160" s="1538" t="s">
        <v>76</v>
      </c>
      <c r="T160" s="1538" t="s">
        <v>77</v>
      </c>
      <c r="U160" s="1538" t="s">
        <v>264</v>
      </c>
      <c r="V160" s="1542"/>
      <c r="W160" s="1542"/>
      <c r="X160" s="1542"/>
      <c r="Y160" s="1542"/>
      <c r="Z160" s="1542"/>
      <c r="AA160" s="1543">
        <v>175000000</v>
      </c>
      <c r="AB160" s="1542"/>
      <c r="AC160" s="1542"/>
      <c r="AD160" s="1542"/>
      <c r="AE160" s="1542"/>
      <c r="AF160" s="1542"/>
      <c r="AG160" s="1542"/>
      <c r="AH160" s="1768"/>
      <c r="AI160" s="1768"/>
      <c r="AJ160" s="1768"/>
      <c r="AK160" s="1768"/>
      <c r="AL160" s="1768"/>
      <c r="AM160" s="1768"/>
      <c r="AN160" s="1768"/>
      <c r="AO160" s="1103"/>
      <c r="AP160" s="1103"/>
    </row>
    <row r="161" spans="1:42" x14ac:dyDescent="0.25">
      <c r="A161" s="1579"/>
      <c r="B161" s="1579"/>
      <c r="C161" s="1579"/>
      <c r="D161" s="1579"/>
      <c r="E161" s="1580"/>
      <c r="F161" s="1580"/>
      <c r="G161" s="1580"/>
      <c r="H161" s="1581"/>
      <c r="I161" s="1581"/>
      <c r="J161" s="1581"/>
      <c r="K161" s="1579"/>
      <c r="L161" s="1582"/>
      <c r="M161" s="1583"/>
      <c r="N161" s="1584"/>
      <c r="O161" s="1579"/>
      <c r="P161" s="1581"/>
      <c r="Q161" s="1585"/>
      <c r="R161" s="1586"/>
      <c r="S161" s="1586"/>
      <c r="T161" s="1586" t="e">
        <f>+T160+#REF!</f>
        <v>#VALUE!</v>
      </c>
      <c r="U161" s="1585"/>
      <c r="V161" s="1585"/>
      <c r="W161" s="1587"/>
      <c r="X161" s="1588"/>
      <c r="Y161" s="1589"/>
      <c r="Z161" s="1589"/>
      <c r="AA161" s="1579"/>
      <c r="AB161" s="1589"/>
      <c r="AC161" s="1589"/>
      <c r="AD161" s="1590"/>
      <c r="AE161" s="1591"/>
      <c r="AF161" s="1425">
        <f t="shared" si="70"/>
        <v>0</v>
      </c>
      <c r="AG161" s="1425">
        <f t="shared" si="70"/>
        <v>551050000</v>
      </c>
      <c r="AH161" s="1425">
        <f t="shared" si="70"/>
        <v>0</v>
      </c>
      <c r="AI161" s="1425">
        <f t="shared" si="70"/>
        <v>0</v>
      </c>
      <c r="AJ161" s="1425">
        <f t="shared" si="70"/>
        <v>0</v>
      </c>
      <c r="AK161" s="1425">
        <f t="shared" si="70"/>
        <v>0</v>
      </c>
      <c r="AL161" s="1425">
        <f t="shared" si="70"/>
        <v>0</v>
      </c>
      <c r="AM161" s="1425">
        <f t="shared" si="70"/>
        <v>0</v>
      </c>
      <c r="AN161" s="1425">
        <f t="shared" si="70"/>
        <v>0</v>
      </c>
      <c r="AO161" s="1425">
        <f t="shared" si="70"/>
        <v>0</v>
      </c>
      <c r="AP161" s="1425">
        <f t="shared" si="70"/>
        <v>0</v>
      </c>
    </row>
    <row r="162" spans="1:42" ht="140.25" x14ac:dyDescent="0.25">
      <c r="A162" s="1545" t="s">
        <v>69</v>
      </c>
      <c r="B162" s="1546" t="s">
        <v>629</v>
      </c>
      <c r="C162" s="1547" t="s">
        <v>311</v>
      </c>
      <c r="D162" s="1547">
        <v>29704701</v>
      </c>
      <c r="E162" s="1547" t="s">
        <v>73</v>
      </c>
      <c r="F162" s="1547">
        <v>575</v>
      </c>
      <c r="G162" s="1547" t="s">
        <v>312</v>
      </c>
      <c r="H162" s="1547">
        <v>29704702</v>
      </c>
      <c r="I162" s="1547" t="s">
        <v>374</v>
      </c>
      <c r="J162" s="1548" t="s">
        <v>80</v>
      </c>
      <c r="K162" s="1549">
        <v>80161500</v>
      </c>
      <c r="L162" s="1547" t="s">
        <v>385</v>
      </c>
      <c r="M162" s="1550" t="s">
        <v>57</v>
      </c>
      <c r="N162" s="1551"/>
      <c r="O162" s="1551"/>
      <c r="P162" s="1552" t="s">
        <v>87</v>
      </c>
      <c r="Q162" s="1553">
        <v>375000000</v>
      </c>
      <c r="R162" s="1553">
        <v>375000000</v>
      </c>
      <c r="S162" s="1551" t="s">
        <v>76</v>
      </c>
      <c r="T162" s="1551" t="s">
        <v>77</v>
      </c>
      <c r="U162" s="1551" t="s">
        <v>264</v>
      </c>
      <c r="V162" s="1555"/>
      <c r="W162" s="1555"/>
      <c r="X162" s="1556">
        <f>+R162*30%</f>
        <v>112500000</v>
      </c>
      <c r="Y162" s="1555"/>
      <c r="Z162" s="1555"/>
      <c r="AA162" s="1556">
        <f>+R162*30%</f>
        <v>112500000</v>
      </c>
      <c r="AB162" s="1555"/>
      <c r="AC162" s="1555"/>
      <c r="AD162" s="1556">
        <f>+R162*40%</f>
        <v>150000000</v>
      </c>
      <c r="AE162" s="1555"/>
      <c r="AF162" s="1555"/>
      <c r="AG162" s="1555"/>
      <c r="AH162" s="1769"/>
      <c r="AI162" s="1769"/>
      <c r="AJ162" s="1769"/>
      <c r="AK162" s="1769"/>
      <c r="AL162" s="1769"/>
      <c r="AM162" s="1769"/>
      <c r="AN162" s="1769"/>
      <c r="AO162" s="1769"/>
      <c r="AP162" s="1769"/>
    </row>
    <row r="163" spans="1:42" x14ac:dyDescent="0.25">
      <c r="A163" s="1561"/>
      <c r="B163" s="1562"/>
      <c r="C163" s="1561"/>
      <c r="D163" s="1562"/>
      <c r="E163" s="1562"/>
      <c r="F163" s="1562"/>
      <c r="G163" s="1562"/>
      <c r="H163" s="1563"/>
      <c r="I163" s="1563"/>
      <c r="J163" s="1563"/>
      <c r="K163" s="1561"/>
      <c r="L163" s="1564"/>
      <c r="M163" s="1565"/>
      <c r="N163" s="1566"/>
      <c r="O163" s="1567"/>
      <c r="P163" s="1568"/>
      <c r="Q163" s="1569"/>
      <c r="R163" s="1569"/>
      <c r="S163" s="1570" t="e">
        <f>2165280000+#REF!</f>
        <v>#REF!</v>
      </c>
      <c r="T163" s="1571" t="e">
        <f>SUM(#REF!)</f>
        <v>#REF!</v>
      </c>
      <c r="U163" s="1572"/>
      <c r="V163" s="1561"/>
      <c r="W163" s="1573"/>
      <c r="X163" s="1574"/>
      <c r="Y163" s="1574"/>
      <c r="Z163" s="1574"/>
      <c r="AA163" s="1574"/>
      <c r="AB163" s="1575"/>
      <c r="AC163" s="1575"/>
      <c r="AD163" s="1574"/>
      <c r="AE163" s="1576" t="e">
        <f>+SUM(#REF!)</f>
        <v>#REF!</v>
      </c>
      <c r="AF163" s="1390"/>
      <c r="AG163" s="1390"/>
      <c r="AH163" s="1390"/>
      <c r="AI163" s="1390"/>
      <c r="AJ163" s="1390"/>
      <c r="AK163" s="1390"/>
      <c r="AL163" s="1390"/>
      <c r="AM163" s="1390"/>
      <c r="AN163" s="1390"/>
      <c r="AO163" s="1390"/>
      <c r="AP163" s="1390"/>
    </row>
    <row r="164" spans="1:42" x14ac:dyDescent="0.25">
      <c r="A164" s="1579"/>
      <c r="B164" s="1579"/>
      <c r="C164" s="1579"/>
      <c r="D164" s="1579"/>
      <c r="E164" s="1580"/>
      <c r="F164" s="1580"/>
      <c r="G164" s="1580"/>
      <c r="H164" s="1581"/>
      <c r="I164" s="1581"/>
      <c r="J164" s="1581"/>
      <c r="K164" s="1579"/>
      <c r="L164" s="1582"/>
      <c r="M164" s="1583"/>
      <c r="N164" s="1584"/>
      <c r="O164" s="1579"/>
      <c r="P164" s="1581"/>
      <c r="Q164" s="1585"/>
      <c r="R164" s="1586"/>
      <c r="S164" s="1586"/>
      <c r="T164" s="1586" t="e">
        <f>+T163+#REF!</f>
        <v>#REF!</v>
      </c>
      <c r="U164" s="1585"/>
      <c r="V164" s="1585"/>
      <c r="W164" s="1587"/>
      <c r="X164" s="1588"/>
      <c r="Y164" s="1589"/>
      <c r="Z164" s="1589"/>
      <c r="AA164" s="1579"/>
      <c r="AB164" s="1589"/>
      <c r="AC164" s="1589"/>
      <c r="AD164" s="1590"/>
      <c r="AE164" s="1591"/>
      <c r="AF164" s="1425">
        <f t="shared" ref="AF164:AP164" si="71">SUM(AF162:AF163)</f>
        <v>0</v>
      </c>
      <c r="AG164" s="1425">
        <f t="shared" si="71"/>
        <v>0</v>
      </c>
      <c r="AH164" s="1425">
        <f t="shared" si="71"/>
        <v>0</v>
      </c>
      <c r="AI164" s="1425">
        <f t="shared" si="71"/>
        <v>0</v>
      </c>
      <c r="AJ164" s="1425">
        <f t="shared" si="71"/>
        <v>0</v>
      </c>
      <c r="AK164" s="1425">
        <f t="shared" si="71"/>
        <v>0</v>
      </c>
      <c r="AL164" s="1425">
        <f t="shared" si="71"/>
        <v>0</v>
      </c>
      <c r="AM164" s="1425">
        <f t="shared" si="71"/>
        <v>0</v>
      </c>
      <c r="AN164" s="1425">
        <f t="shared" si="71"/>
        <v>0</v>
      </c>
      <c r="AO164" s="1425">
        <f t="shared" si="71"/>
        <v>0</v>
      </c>
      <c r="AP164" s="1425">
        <f t="shared" si="71"/>
        <v>0</v>
      </c>
    </row>
    <row r="165" spans="1:42" x14ac:dyDescent="0.25">
      <c r="A165" s="1592"/>
      <c r="B165" s="1592"/>
      <c r="C165" s="1592"/>
      <c r="D165" s="1592"/>
      <c r="E165" s="1593"/>
      <c r="F165" s="1593"/>
      <c r="G165" s="1593"/>
      <c r="H165" s="1594"/>
      <c r="I165" s="1594"/>
      <c r="J165" s="1594"/>
      <c r="K165" s="1592"/>
      <c r="L165" s="1595"/>
      <c r="M165" s="1596"/>
      <c r="N165" s="1597"/>
      <c r="O165" s="1592"/>
      <c r="P165" s="1594"/>
      <c r="Q165" s="1598"/>
      <c r="R165" s="1599"/>
      <c r="S165" s="1391"/>
      <c r="T165" s="1391"/>
      <c r="U165" s="1391">
        <f t="shared" ref="U165:W165" si="72">+U164</f>
        <v>0</v>
      </c>
      <c r="V165" s="1391">
        <f t="shared" si="72"/>
        <v>0</v>
      </c>
      <c r="W165" s="1391">
        <f t="shared" si="72"/>
        <v>0</v>
      </c>
      <c r="X165" s="1600"/>
      <c r="Y165" s="1600"/>
      <c r="Z165" s="1600"/>
      <c r="AA165" s="1601"/>
      <c r="AB165" s="1600"/>
      <c r="AC165" s="1600">
        <f t="shared" ref="AC165:AH165" si="73">+AC164</f>
        <v>0</v>
      </c>
      <c r="AD165" s="1602">
        <f t="shared" si="73"/>
        <v>0</v>
      </c>
      <c r="AE165" s="1391">
        <f t="shared" si="73"/>
        <v>0</v>
      </c>
      <c r="AF165" s="1391">
        <f t="shared" si="73"/>
        <v>0</v>
      </c>
      <c r="AG165" s="1391">
        <f t="shared" si="73"/>
        <v>0</v>
      </c>
      <c r="AH165" s="1391">
        <f t="shared" si="73"/>
        <v>0</v>
      </c>
      <c r="AI165" s="1391">
        <f>+AI164</f>
        <v>0</v>
      </c>
      <c r="AJ165" s="1391">
        <f t="shared" ref="AJ165:AO165" si="74">+AJ164</f>
        <v>0</v>
      </c>
      <c r="AK165" s="1391">
        <f t="shared" si="74"/>
        <v>0</v>
      </c>
      <c r="AL165" s="1391">
        <f t="shared" si="74"/>
        <v>0</v>
      </c>
      <c r="AM165" s="1391">
        <f t="shared" si="74"/>
        <v>0</v>
      </c>
      <c r="AN165" s="1391">
        <f t="shared" si="74"/>
        <v>0</v>
      </c>
      <c r="AO165" s="1391">
        <f t="shared" si="74"/>
        <v>0</v>
      </c>
      <c r="AP165" s="1391">
        <f>+AP164</f>
        <v>0</v>
      </c>
    </row>
  </sheetData>
  <protectedRanges>
    <protectedRange sqref="L11" name="Rango1"/>
    <protectedRange sqref="L29" name="Rango1_1_1"/>
    <protectedRange sqref="L35" name="Rango1_1_2"/>
    <protectedRange sqref="L27" name="Rango1_2"/>
    <protectedRange sqref="L36" name="Rango1_1_3"/>
  </protectedRanges>
  <customSheetViews>
    <customSheetView guid="{B8F9BE5B-3007-463E-9E6E-C1CC1E78165A}" scale="80" state="hidden">
      <selection activeCell="A45" sqref="A45:AN46"/>
      <pageMargins left="0.7" right="0.7" top="0.75" bottom="0.75" header="0.3" footer="0.3"/>
      <pageSetup paperSize="9" orientation="portrait" horizontalDpi="0" verticalDpi="0" r:id="rId1"/>
    </customSheetView>
    <customSheetView guid="{D6CC93E9-9A1F-46FE-B458-E0E71B3CE42C}" scale="80" state="hidden">
      <selection activeCell="A45" sqref="A45:AN46"/>
      <pageMargins left="0.7" right="0.7" top="0.75" bottom="0.75" header="0.3" footer="0.3"/>
      <pageSetup paperSize="9" orientation="portrait" horizontalDpi="0" verticalDpi="0" r:id="rId2"/>
    </customSheetView>
    <customSheetView guid="{D85F31E8-8D83-46EC-BB2C-CE8853DEDE13}" scale="80" state="hidden">
      <selection activeCell="A45" sqref="A45:AN46"/>
      <pageMargins left="0.7" right="0.7" top="0.75" bottom="0.75" header="0.3" footer="0.3"/>
      <pageSetup paperSize="9" orientation="portrait" horizontalDpi="0" verticalDpi="0" r:id="rId3"/>
    </customSheetView>
    <customSheetView guid="{788FE536-5BB5-4F77-AE4D-5E43E69F0D06}" scale="70" topLeftCell="A3">
      <selection activeCell="B7" sqref="B7"/>
      <pageMargins left="0.7" right="0.7" top="0.75" bottom="0.75" header="0.3" footer="0.3"/>
    </customSheetView>
    <customSheetView guid="{B92FD98C-19B7-4302-A1BD-6749C5FD423E}" topLeftCell="A137">
      <selection activeCell="A152" sqref="A152"/>
      <pageMargins left="0.7" right="0.7" top="0.75" bottom="0.75" header="0.3" footer="0.3"/>
      <pageSetup paperSize="9" orientation="portrait" horizontalDpi="0" verticalDpi="0" r:id="rId4"/>
    </customSheetView>
  </customSheetViews>
  <pageMargins left="0.7" right="0.7" top="0.75" bottom="0.75" header="0.3" footer="0.3"/>
  <pageSetup paperSize="9" orientation="portrait" horizontalDpi="0"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PAA 2019 SG</vt:lpstr>
      <vt:lpstr>TIC</vt:lpstr>
      <vt:lpstr>Hoja6</vt:lpstr>
      <vt:lpstr>Hoja7</vt:lpstr>
      <vt:lpstr>Hoja8</vt:lpstr>
      <vt:lpstr>Hoja9</vt:lpstr>
      <vt:lpstr>Hoja10</vt:lpstr>
      <vt:lpstr>Hoja11</vt:lpstr>
      <vt:lpstr>FINAL PAA</vt:lpstr>
      <vt:lpstr>BIENES E INV</vt:lpstr>
      <vt:lpstr>GESTION DOC</vt:lpstr>
      <vt:lpstr>DAC</vt:lpstr>
      <vt:lpstr>PROTOCOLO</vt:lpstr>
      <vt:lpstr>FUNCION PUBLICA</vt:lpstr>
      <vt:lpstr>Hoja1</vt:lpstr>
      <vt:lpstr>Hoja2</vt:lpstr>
      <vt:lpstr>Hoja3</vt:lpstr>
      <vt:lpstr>Hoja4</vt:lpstr>
      <vt:lpstr>SECRETARIA GENERAL (2)</vt:lpstr>
      <vt:lpstr>ADMINISTRATIVA</vt:lpstr>
      <vt:lpstr>PRENSA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Julliette Ochoa Riaño</dc:creator>
  <cp:lastModifiedBy>Sandy Julliette Ochoa Riaño</cp:lastModifiedBy>
  <cp:lastPrinted>2018-06-13T21:26:45Z</cp:lastPrinted>
  <dcterms:created xsi:type="dcterms:W3CDTF">2017-03-10T16:16:47Z</dcterms:created>
  <dcterms:modified xsi:type="dcterms:W3CDTF">2019-01-31T16:00:16Z</dcterms:modified>
</cp:coreProperties>
</file>